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700" yWindow="0" windowWidth="25600" windowHeight="16060" tabRatio="500" activeTab="1"/>
  </bookViews>
  <sheets>
    <sheet name="Sheet1" sheetId="1" r:id="rId1"/>
    <sheet name="Sheet2" sheetId="2" r:id="rId2"/>
    <sheet name="Sheet3" sheetId="3" r:id="rId3"/>
  </sheets>
  <definedNames>
    <definedName name="main_content" localSheetId="0">Sheet1!$A$3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S33" i="1" l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7" i="1"/>
  <c r="AQ44" i="2"/>
  <c r="AQ42" i="2"/>
  <c r="AQ40" i="2"/>
  <c r="AQ38" i="2"/>
  <c r="AQ36" i="2"/>
  <c r="AQ34" i="2"/>
  <c r="AQ33" i="2"/>
  <c r="AQ31" i="2"/>
  <c r="AQ30" i="2"/>
  <c r="AQ28" i="2"/>
  <c r="AQ26" i="2"/>
  <c r="AP82" i="2"/>
  <c r="AP67" i="2"/>
  <c r="AP40" i="2"/>
  <c r="AP10" i="2"/>
  <c r="AP43" i="2"/>
  <c r="AP8" i="2"/>
  <c r="AP9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1" i="2"/>
  <c r="AP42" i="2"/>
  <c r="AP44" i="2"/>
  <c r="AP45" i="2"/>
  <c r="AP46" i="2"/>
  <c r="AP47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P66" i="2"/>
  <c r="AP68" i="2"/>
  <c r="AP69" i="2"/>
  <c r="AP70" i="2"/>
  <c r="AP71" i="2"/>
  <c r="AP72" i="2"/>
  <c r="AP73" i="2"/>
  <c r="AP74" i="2"/>
  <c r="AP75" i="2"/>
  <c r="AP76" i="2"/>
  <c r="AP77" i="2"/>
  <c r="AP78" i="2"/>
  <c r="AP79" i="2"/>
  <c r="AP80" i="2"/>
  <c r="AP81" i="2"/>
  <c r="AP83" i="2"/>
  <c r="AP84" i="2"/>
  <c r="AP85" i="2"/>
  <c r="AP86" i="2"/>
  <c r="AP87" i="2"/>
  <c r="AP88" i="2"/>
  <c r="AP89" i="2"/>
  <c r="AP90" i="2"/>
  <c r="AP91" i="2"/>
  <c r="AP6" i="2"/>
</calcChain>
</file>

<file path=xl/sharedStrings.xml><?xml version="1.0" encoding="utf-8"?>
<sst xmlns="http://schemas.openxmlformats.org/spreadsheetml/2006/main" count="590" uniqueCount="326">
  <si>
    <t>L</t>
  </si>
  <si>
    <t>Morgan, Caleb</t>
  </si>
  <si>
    <t>Latin Amer</t>
  </si>
  <si>
    <t>SEA</t>
  </si>
  <si>
    <t>Eur</t>
  </si>
  <si>
    <t>Afr</t>
  </si>
  <si>
    <t>Grade Field map</t>
  </si>
  <si>
    <t>Grade of Field map</t>
  </si>
  <si>
    <t xml:space="preserve"> Perfect score </t>
  </si>
  <si>
    <t xml:space="preserve">no roll taken </t>
  </si>
  <si>
    <t>map quiz 1</t>
  </si>
  <si>
    <t>Wk 2</t>
  </si>
  <si>
    <t>quiz w 10/8</t>
  </si>
  <si>
    <t>10/1 pop qz</t>
  </si>
  <si>
    <t>mattison, conner</t>
  </si>
  <si>
    <r>
      <t>Potterf, Jacob A</t>
    </r>
    <r>
      <rPr>
        <sz val="7.5"/>
        <color rgb="FFFF0000"/>
        <rFont val="Calibri"/>
        <family val="2"/>
        <scheme val="minor"/>
      </rPr>
      <t xml:space="preserve"> *</t>
    </r>
  </si>
  <si>
    <t>Todd, Caitlin *</t>
  </si>
  <si>
    <t>Larson, Austin*</t>
  </si>
  <si>
    <t>Core</t>
  </si>
  <si>
    <t>Pop Quiz 1</t>
  </si>
  <si>
    <t>buddy quiz</t>
  </si>
  <si>
    <t>Exam 1</t>
  </si>
  <si>
    <t>BR</t>
  </si>
  <si>
    <t>B+</t>
  </si>
  <si>
    <t>C-</t>
  </si>
  <si>
    <t>A-</t>
  </si>
  <si>
    <t>A.</t>
  </si>
  <si>
    <t>B-</t>
  </si>
  <si>
    <t>C.</t>
  </si>
  <si>
    <t>presentation</t>
  </si>
  <si>
    <t>Morales, Rey</t>
  </si>
  <si>
    <r>
      <t xml:space="preserve">Brown, </t>
    </r>
    <r>
      <rPr>
        <sz val="8"/>
        <color theme="1"/>
        <rFont val="Calibri"/>
        <scheme val="minor"/>
      </rPr>
      <t>Kendra holliday</t>
    </r>
  </si>
  <si>
    <t>a</t>
  </si>
  <si>
    <t>B.</t>
  </si>
  <si>
    <t>OCT 28  TUES</t>
  </si>
  <si>
    <t xml:space="preserve">B. </t>
  </si>
  <si>
    <t>L00538202</t>
  </si>
  <si>
    <t>L00599973</t>
  </si>
  <si>
    <t>L00424642</t>
  </si>
  <si>
    <t>L00530064</t>
  </si>
  <si>
    <t xml:space="preserve">Roberts, Connie </t>
  </si>
  <si>
    <t>L00526657</t>
  </si>
  <si>
    <r>
      <t>Rocha, Alexis Nicole</t>
    </r>
    <r>
      <rPr>
        <sz val="7.5"/>
        <color rgb="FFFF0000"/>
        <rFont val="Calibri"/>
        <family val="2"/>
        <scheme val="minor"/>
      </rPr>
      <t xml:space="preserve"> </t>
    </r>
  </si>
  <si>
    <t>L00592229</t>
  </si>
  <si>
    <t xml:space="preserve">Sharma, Upasna </t>
  </si>
  <si>
    <t>L00594554</t>
  </si>
  <si>
    <t xml:space="preserve">Tadeo, Johanis </t>
  </si>
  <si>
    <t>L00491765</t>
  </si>
  <si>
    <t>L00489247</t>
  </si>
  <si>
    <t>L00460298</t>
  </si>
  <si>
    <t>L00591671</t>
  </si>
  <si>
    <t>L00467364</t>
  </si>
  <si>
    <t>L00576642</t>
  </si>
  <si>
    <t>L00596413</t>
  </si>
  <si>
    <t xml:space="preserve">Coleman, Erik </t>
  </si>
  <si>
    <t>L00474881</t>
  </si>
  <si>
    <t>L00193538</t>
  </si>
  <si>
    <t>L00581048</t>
  </si>
  <si>
    <t>L00593214</t>
  </si>
  <si>
    <t xml:space="preserve">Farley, Sarah </t>
  </si>
  <si>
    <t>L00554781</t>
  </si>
  <si>
    <t xml:space="preserve">Gooding, Tre' </t>
  </si>
  <si>
    <t>L00593763</t>
  </si>
  <si>
    <t>L00585406</t>
  </si>
  <si>
    <t xml:space="preserve">Hendrix, Sophia </t>
  </si>
  <si>
    <t>L00604955</t>
  </si>
  <si>
    <t>L00591535</t>
  </si>
  <si>
    <t>Map Quiz MTS</t>
  </si>
  <si>
    <t xml:space="preserve">  </t>
  </si>
  <si>
    <t>lrg country</t>
  </si>
  <si>
    <t>Latin Am</t>
  </si>
  <si>
    <t>SE Asia</t>
  </si>
  <si>
    <t>Europe</t>
  </si>
  <si>
    <t>No Afr</t>
  </si>
  <si>
    <t>Midterm</t>
  </si>
  <si>
    <t>Eur error +1</t>
  </si>
  <si>
    <t>perfect score</t>
  </si>
  <si>
    <t>Extra points</t>
  </si>
  <si>
    <t>date</t>
  </si>
  <si>
    <t>pts possible</t>
  </si>
  <si>
    <t>attendence points</t>
  </si>
  <si>
    <t>points as of  Nov 10</t>
  </si>
  <si>
    <t xml:space="preserve">Bonus points </t>
  </si>
  <si>
    <t>exam 2</t>
    <phoneticPr fontId="4" type="noConversion"/>
  </si>
  <si>
    <t>55/65</t>
    <phoneticPr fontId="4" type="noConversion"/>
  </si>
  <si>
    <t xml:space="preserve">Duncan, Sean </t>
  </si>
  <si>
    <t xml:space="preserve">Easterly, Darren </t>
  </si>
  <si>
    <t xml:space="preserve">Halverson, Ashley </t>
  </si>
  <si>
    <t xml:space="preserve">Houpt, Sonja </t>
  </si>
  <si>
    <t xml:space="preserve">Jenness, Amy </t>
  </si>
  <si>
    <t xml:space="preserve">Jensen, Eric </t>
  </si>
  <si>
    <t>Kong, Jerold</t>
  </si>
  <si>
    <t xml:space="preserve">Lawson, Elizabeth </t>
  </si>
  <si>
    <t xml:space="preserve">Middleton, Aidan </t>
  </si>
  <si>
    <t>Patterson, Jeffrey</t>
  </si>
  <si>
    <t>Phillipson, Spencer</t>
  </si>
  <si>
    <t xml:space="preserve">Sanders, Kimberly </t>
  </si>
  <si>
    <r>
      <t>Reed, De</t>
    </r>
    <r>
      <rPr>
        <b/>
        <sz val="12"/>
        <color theme="1"/>
        <rFont val="Calibri"/>
        <family val="2"/>
        <scheme val="minor"/>
      </rPr>
      <t>z</t>
    </r>
    <r>
      <rPr>
        <sz val="12"/>
        <color theme="1"/>
        <rFont val="Calibri"/>
        <family val="2"/>
        <scheme val="minor"/>
      </rPr>
      <t xml:space="preserve">erick </t>
    </r>
  </si>
  <si>
    <t>map3</t>
    <phoneticPr fontId="4" type="noConversion"/>
  </si>
  <si>
    <t xml:space="preserve">Bain Hasselman, Colton </t>
  </si>
  <si>
    <t>Balthrop, Kathleen</t>
  </si>
  <si>
    <t xml:space="preserve">Borges, Kelli </t>
  </si>
  <si>
    <t xml:space="preserve">Colby, McKenna </t>
  </si>
  <si>
    <t xml:space="preserve">Forsythe, Cody </t>
  </si>
  <si>
    <t>Friedrich, Chris</t>
  </si>
  <si>
    <t xml:space="preserve">Fuhriman, Jalen </t>
  </si>
  <si>
    <t>Kraemer, Will</t>
  </si>
  <si>
    <t>Miller, Biff</t>
  </si>
  <si>
    <t xml:space="preserve">Wilson, Dj </t>
  </si>
  <si>
    <t>Ricks, Rafael</t>
  </si>
  <si>
    <t xml:space="preserve">Riddle, Mikaila </t>
  </si>
  <si>
    <t>Mussack, Jordan</t>
  </si>
  <si>
    <t>Student Name</t>
  </si>
  <si>
    <t>Student ID</t>
  </si>
  <si>
    <t>L00603593</t>
  </si>
  <si>
    <t xml:space="preserve">Bass, Katy </t>
  </si>
  <si>
    <t>L00519803</t>
  </si>
  <si>
    <t>L00520759</t>
  </si>
  <si>
    <t>L00530001</t>
  </si>
  <si>
    <t>L00591744</t>
  </si>
  <si>
    <t>L00591387</t>
  </si>
  <si>
    <t>L00421609</t>
  </si>
  <si>
    <t>L00515680</t>
  </si>
  <si>
    <t>L00158775</t>
  </si>
  <si>
    <t>L00572093</t>
  </si>
  <si>
    <t>L00595977</t>
  </si>
  <si>
    <t>L00585336</t>
  </si>
  <si>
    <t>L00583926</t>
  </si>
  <si>
    <t>L00594183</t>
  </si>
  <si>
    <t xml:space="preserve">Guo, Qingyang </t>
  </si>
  <si>
    <t>L00601694</t>
  </si>
  <si>
    <t>L00567673</t>
  </si>
  <si>
    <t>L00294338</t>
  </si>
  <si>
    <t xml:space="preserve">Hu, Xueyuan </t>
  </si>
  <si>
    <t>L00573239</t>
  </si>
  <si>
    <t>L00583637</t>
  </si>
  <si>
    <t xml:space="preserve">Kallevig, Ivan </t>
  </si>
  <si>
    <t>L00606669</t>
  </si>
  <si>
    <t>L00571640</t>
  </si>
  <si>
    <t>L00479875</t>
  </si>
  <si>
    <t>L00554807</t>
  </si>
  <si>
    <t>L00574871</t>
  </si>
  <si>
    <t xml:space="preserve">Martindale, Allen </t>
  </si>
  <si>
    <t>L00559918</t>
  </si>
  <si>
    <t>L00015384</t>
  </si>
  <si>
    <t>Mustain, Demetrius</t>
  </si>
  <si>
    <t xml:space="preserve">Nicolas, Nicolas </t>
  </si>
  <si>
    <t xml:space="preserve">Matrood, Zack </t>
  </si>
  <si>
    <t>Lentz, Stephanie</t>
  </si>
  <si>
    <t>Krasneski, Robert</t>
  </si>
  <si>
    <t xml:space="preserve">Jarvis, Courtney </t>
  </si>
  <si>
    <t xml:space="preserve">Ishmael, Rikki </t>
  </si>
  <si>
    <t>Huth, Miquelia</t>
  </si>
  <si>
    <t xml:space="preserve">Honer, Darrell </t>
  </si>
  <si>
    <t>Hannah, Sam</t>
  </si>
  <si>
    <r>
      <t xml:space="preserve">Dovincea, Piccasso </t>
    </r>
    <r>
      <rPr>
        <sz val="7.5"/>
        <color rgb="FFFF0000"/>
        <rFont val="Calibri"/>
        <family val="2"/>
        <scheme val="minor"/>
      </rPr>
      <t>Confi</t>
    </r>
  </si>
  <si>
    <t xml:space="preserve">LoweryKing MacKenzie </t>
  </si>
  <si>
    <t>U</t>
  </si>
  <si>
    <t xml:space="preserve">H </t>
  </si>
  <si>
    <t>O</t>
  </si>
  <si>
    <t>C</t>
  </si>
  <si>
    <t>T</t>
  </si>
  <si>
    <t>B</t>
  </si>
  <si>
    <t>E</t>
  </si>
  <si>
    <t>R</t>
  </si>
  <si>
    <t>N</t>
  </si>
  <si>
    <t>V</t>
  </si>
  <si>
    <t>M</t>
  </si>
  <si>
    <t>D</t>
  </si>
  <si>
    <t>10 A.M. CLASS</t>
  </si>
  <si>
    <t>1:00 P.M. CLASS</t>
  </si>
  <si>
    <t xml:space="preserve">21299 Class </t>
  </si>
  <si>
    <t>wk</t>
  </si>
  <si>
    <t>Finals week 11</t>
  </si>
  <si>
    <t>Benjamin, Jane</t>
  </si>
  <si>
    <t>L00005099</t>
  </si>
  <si>
    <t xml:space="preserve"> </t>
  </si>
  <si>
    <t>W</t>
  </si>
  <si>
    <t>F</t>
  </si>
  <si>
    <t>Buck, Shayna (wed)</t>
  </si>
  <si>
    <t>Tuck, Tagen</t>
  </si>
  <si>
    <t>L00590336</t>
  </si>
  <si>
    <t>L00580210</t>
  </si>
  <si>
    <t>L00593228</t>
  </si>
  <si>
    <t xml:space="preserve">Sanders, Jacob </t>
  </si>
  <si>
    <t>L00582982</t>
  </si>
  <si>
    <t>L00605314</t>
  </si>
  <si>
    <t>L00464253</t>
  </si>
  <si>
    <t xml:space="preserve">Sherman, Haley </t>
  </si>
  <si>
    <t>L00530280</t>
  </si>
  <si>
    <t>L00152733</t>
  </si>
  <si>
    <t xml:space="preserve">Skidgel, Jessica </t>
  </si>
  <si>
    <t>L00530272</t>
  </si>
  <si>
    <t>L00588556</t>
  </si>
  <si>
    <t xml:space="preserve">Thwaites, Lauryn </t>
  </si>
  <si>
    <t>L00549414</t>
  </si>
  <si>
    <t>L00402909</t>
  </si>
  <si>
    <t>L00594498</t>
  </si>
  <si>
    <t>L00515447</t>
  </si>
  <si>
    <t>McDonald, Laurie</t>
  </si>
  <si>
    <t>L00228606</t>
  </si>
  <si>
    <t>Vasbinder, Fella</t>
  </si>
  <si>
    <t>mixer</t>
  </si>
  <si>
    <t>field map</t>
  </si>
  <si>
    <t>map Q 1</t>
  </si>
  <si>
    <t>H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</si>
  <si>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</si>
  <si>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</si>
  <si>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</si>
  <si>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</si>
  <si>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</si>
  <si>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</si>
  <si>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</si>
  <si>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</si>
  <si>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</si>
  <si>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 xml:space="preserve">WEEK 10  </t>
  </si>
  <si>
    <t>S</t>
  </si>
  <si>
    <t>A</t>
  </si>
  <si>
    <t>Y</t>
  </si>
  <si>
    <t>K</t>
  </si>
  <si>
    <t>G</t>
  </si>
  <si>
    <t>I</t>
  </si>
  <si>
    <r>
      <t>Wiltshire, Doug</t>
    </r>
    <r>
      <rPr>
        <sz val="7.5"/>
        <color rgb="FFFF0000"/>
        <rFont val="Calibri"/>
        <family val="2"/>
        <scheme val="minor"/>
      </rPr>
      <t xml:space="preserve"> </t>
    </r>
  </si>
  <si>
    <t xml:space="preserve">Williams, Forrest </t>
  </si>
  <si>
    <t xml:space="preserve">Vinson, Jerremy </t>
  </si>
  <si>
    <t xml:space="preserve">Thropp, Alexa </t>
  </si>
  <si>
    <t xml:space="preserve">Simmons, Sara </t>
  </si>
  <si>
    <t xml:space="preserve">Schmorde, Mikhail </t>
  </si>
  <si>
    <t xml:space="preserve">Sarvis, McKenna </t>
  </si>
  <si>
    <t xml:space="preserve">Ricks, Rafael </t>
  </si>
  <si>
    <t xml:space="preserve">Nguyen, Shereen </t>
  </si>
  <si>
    <t>Mueller, Gus</t>
  </si>
  <si>
    <t xml:space="preserve">Maffett, Mark </t>
  </si>
  <si>
    <t xml:space="preserve">Mac Leod, Valeria </t>
  </si>
  <si>
    <t xml:space="preserve">Laszlo, Nicholas </t>
  </si>
  <si>
    <t xml:space="preserve">Kent, Bho </t>
  </si>
  <si>
    <t>Kalanges, Alex</t>
  </si>
  <si>
    <t xml:space="preserve">Holliday, Kendra </t>
  </si>
  <si>
    <t xml:space="preserve">Hammond, Elise </t>
  </si>
  <si>
    <t xml:space="preserve">Graham, Brian </t>
  </si>
  <si>
    <t xml:space="preserve">Goodwin, Eric </t>
  </si>
  <si>
    <t xml:space="preserve">Gilseth, Kelsey </t>
  </si>
  <si>
    <t xml:space="preserve">Dunaway, Emily </t>
  </si>
  <si>
    <t xml:space="preserve">Dietel, Jackson </t>
  </si>
  <si>
    <t>Dick, Aaron</t>
  </si>
  <si>
    <t xml:space="preserve">Damron Sperry, Elta </t>
  </si>
  <si>
    <t>Cross, Shawn</t>
  </si>
  <si>
    <t xml:space="preserve">Buckner, Hannah </t>
  </si>
  <si>
    <t xml:space="preserve">Beach, Gerard </t>
  </si>
  <si>
    <t xml:space="preserve">Bauchereau, Ashley </t>
  </si>
  <si>
    <t xml:space="preserve">Bates, Matthew </t>
  </si>
  <si>
    <t xml:space="preserve">Adams, Lena </t>
  </si>
  <si>
    <t>Roll Oct 1 CRN 24005</t>
  </si>
  <si>
    <t>HUMAN GEOGRPAHY  142</t>
  </si>
  <si>
    <t>L00580245</t>
  </si>
  <si>
    <t>L00514646</t>
  </si>
  <si>
    <t>L00513193</t>
  </si>
  <si>
    <t>L00590742</t>
  </si>
  <si>
    <t>L00490247</t>
  </si>
  <si>
    <t>L00599436</t>
  </si>
  <si>
    <t>L00606174</t>
  </si>
  <si>
    <t>L00590199</t>
  </si>
  <si>
    <t>L00054992</t>
  </si>
  <si>
    <t>L00601325</t>
  </si>
  <si>
    <r>
      <t>Hanan, John S</t>
    </r>
    <r>
      <rPr>
        <sz val="7.5"/>
        <color rgb="FFFF0000"/>
        <rFont val="Calibri"/>
        <family val="2"/>
        <scheme val="minor"/>
      </rPr>
      <t xml:space="preserve"> </t>
    </r>
  </si>
  <si>
    <t>L00211025</t>
  </si>
  <si>
    <t>L00508750</t>
  </si>
  <si>
    <t>L00179529</t>
  </si>
  <si>
    <t>L00503431</t>
  </si>
  <si>
    <t xml:space="preserve">Inaba, Kazumasa </t>
  </si>
  <si>
    <t>L00574145</t>
  </si>
  <si>
    <t>L00321136</t>
  </si>
  <si>
    <t>L00495213</t>
  </si>
  <si>
    <t>L00478064</t>
  </si>
  <si>
    <t>L00479651</t>
  </si>
  <si>
    <t>L00180229</t>
  </si>
  <si>
    <t>L00483756</t>
  </si>
  <si>
    <t>L00578270</t>
  </si>
  <si>
    <t>L00473267</t>
  </si>
  <si>
    <t>L00576431</t>
  </si>
  <si>
    <t>L00561469</t>
  </si>
  <si>
    <t>L00532272</t>
  </si>
  <si>
    <t>L00584785</t>
  </si>
  <si>
    <t>L00530819</t>
  </si>
  <si>
    <t>L00542038</t>
  </si>
  <si>
    <t>L00566173</t>
  </si>
  <si>
    <t xml:space="preserve">Majercin, Sarah </t>
  </si>
  <si>
    <t>L00545765</t>
  </si>
  <si>
    <t>L00578489</t>
  </si>
  <si>
    <t xml:space="preserve">Ojha, Ashwin </t>
  </si>
  <si>
    <t>L00480056</t>
  </si>
  <si>
    <t>L00605251</t>
  </si>
  <si>
    <t>L00587546</t>
  </si>
  <si>
    <t>L00576254</t>
  </si>
  <si>
    <t>L00552023</t>
  </si>
  <si>
    <t xml:space="preserve">Sandreth, Bryan </t>
  </si>
  <si>
    <t>L00566975</t>
  </si>
  <si>
    <t>L00593925</t>
  </si>
  <si>
    <t xml:space="preserve">Schauer, Alec </t>
  </si>
  <si>
    <t>L00537035</t>
  </si>
  <si>
    <t>L00593880</t>
  </si>
  <si>
    <t>L00460154</t>
  </si>
  <si>
    <t xml:space="preserve">Seidlitz, Kyle </t>
  </si>
  <si>
    <t>L00282215</t>
  </si>
  <si>
    <t>L00382698</t>
  </si>
  <si>
    <t>L00569058</t>
  </si>
  <si>
    <t>L00560446</t>
  </si>
  <si>
    <t>L00587910</t>
  </si>
  <si>
    <t>L00569585</t>
  </si>
  <si>
    <t>L00585418</t>
  </si>
  <si>
    <t>L00600806</t>
  </si>
  <si>
    <r>
      <t xml:space="preserve">Allen, Charlene </t>
    </r>
    <r>
      <rPr>
        <sz val="7.5"/>
        <color rgb="FFFF0000"/>
        <rFont val="Calibri"/>
        <family val="2"/>
        <scheme val="minor"/>
      </rPr>
      <t xml:space="preserve"> </t>
    </r>
  </si>
  <si>
    <t>Andrews, Jessica</t>
  </si>
  <si>
    <t>Schaffer, Jon</t>
  </si>
  <si>
    <t xml:space="preserve">Schimmels, Isaac </t>
  </si>
  <si>
    <t>Schulz, Katherine</t>
  </si>
  <si>
    <t>Short, Sky</t>
  </si>
  <si>
    <t xml:space="preserve">Smith, Austin </t>
  </si>
  <si>
    <t xml:space="preserve">Snow, Casey </t>
  </si>
  <si>
    <t xml:space="preserve">Stark, Josh </t>
  </si>
  <si>
    <t xml:space="preserve">Thurman, Colton </t>
  </si>
  <si>
    <t xml:space="preserve">Tripp, Brandon </t>
  </si>
  <si>
    <t>Warren, Sebastian</t>
  </si>
  <si>
    <t xml:space="preserve">Al-Jaber, Aisha </t>
  </si>
  <si>
    <t xml:space="preserve">Almatrood, Sammi </t>
  </si>
  <si>
    <t xml:space="preserve">Bailey, Christina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</si>
</sst>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i/>
      <sz val="14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scheme val="minor"/>
    </font>
    <font>
      <sz val="8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ill="1" applyBorder="1"/>
    <xf numFmtId="0" fontId="0" fillId="0" borderId="1" xfId="0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/>
    <xf numFmtId="0" fontId="8" fillId="0" borderId="5" xfId="0" applyFont="1" applyBorder="1"/>
    <xf numFmtId="0" fontId="7" fillId="0" borderId="6" xfId="0" applyFont="1" applyBorder="1"/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7" fontId="1" fillId="2" borderId="1" xfId="0" applyNumberFormat="1" applyFont="1" applyFill="1" applyBorder="1" applyAlignment="1">
      <alignment vertical="center" wrapText="1"/>
    </xf>
    <xf numFmtId="0" fontId="0" fillId="2" borderId="1" xfId="0" applyFill="1" applyBorder="1"/>
    <xf numFmtId="0" fontId="8" fillId="2" borderId="5" xfId="0" applyFont="1" applyFill="1" applyBorder="1" applyAlignment="1">
      <alignment vertical="center" wrapText="1"/>
    </xf>
    <xf numFmtId="17" fontId="8" fillId="2" borderId="5" xfId="0" applyNumberFormat="1" applyFont="1" applyFill="1" applyBorder="1" applyAlignment="1">
      <alignment vertical="center" wrapText="1"/>
    </xf>
    <xf numFmtId="0" fontId="7" fillId="2" borderId="6" xfId="0" applyFont="1" applyFill="1" applyBorder="1"/>
    <xf numFmtId="0" fontId="1" fillId="2" borderId="1" xfId="0" applyFont="1" applyFill="1" applyBorder="1"/>
    <xf numFmtId="0" fontId="8" fillId="2" borderId="5" xfId="0" applyFont="1" applyFill="1" applyBorder="1"/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/>
    <xf numFmtId="0" fontId="0" fillId="0" borderId="3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2" borderId="1" xfId="0" applyFill="1" applyBorder="1" applyAlignment="1">
      <alignment textRotation="90"/>
    </xf>
    <xf numFmtId="0" fontId="0" fillId="0" borderId="1" xfId="0" applyBorder="1" applyAlignment="1">
      <alignment textRotation="90"/>
    </xf>
    <xf numFmtId="0" fontId="0" fillId="0" borderId="0" xfId="0" applyFill="1" applyBorder="1" applyAlignment="1">
      <alignment vertical="center" textRotation="89" wrapText="1"/>
    </xf>
    <xf numFmtId="0" fontId="0" fillId="2" borderId="1" xfId="0" applyFill="1" applyBorder="1" applyAlignment="1">
      <alignment textRotation="89"/>
    </xf>
    <xf numFmtId="0" fontId="0" fillId="0" borderId="1" xfId="0" applyBorder="1" applyAlignment="1">
      <alignment textRotation="89"/>
    </xf>
    <xf numFmtId="0" fontId="0" fillId="0" borderId="0" xfId="0" applyAlignment="1">
      <alignment textRotation="89"/>
    </xf>
    <xf numFmtId="0" fontId="0" fillId="0" borderId="2" xfId="0" applyBorder="1"/>
    <xf numFmtId="0" fontId="3" fillId="0" borderId="2" xfId="0" applyFont="1" applyBorder="1"/>
    <xf numFmtId="0" fontId="7" fillId="3" borderId="1" xfId="0" applyFont="1" applyFill="1" applyBorder="1"/>
    <xf numFmtId="0" fontId="7" fillId="3" borderId="8" xfId="0" applyFont="1" applyFill="1" applyBorder="1"/>
    <xf numFmtId="0" fontId="9" fillId="2" borderId="1" xfId="0" applyFont="1" applyFill="1" applyBorder="1" applyAlignment="1">
      <alignment textRotation="90" wrapText="1"/>
    </xf>
    <xf numFmtId="0" fontId="0" fillId="0" borderId="2" xfId="0" applyBorder="1" applyAlignment="1">
      <alignment vertical="top" wrapText="1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/>
    <xf numFmtId="0" fontId="0" fillId="2" borderId="0" xfId="0" applyFill="1"/>
    <xf numFmtId="0" fontId="9" fillId="2" borderId="1" xfId="0" applyFont="1" applyFill="1" applyBorder="1" applyAlignment="1">
      <alignment vertical="center" textRotation="90" wrapText="1"/>
    </xf>
    <xf numFmtId="0" fontId="9" fillId="0" borderId="1" xfId="0" applyFont="1" applyBorder="1" applyAlignment="1">
      <alignment textRotation="90" wrapText="1"/>
    </xf>
    <xf numFmtId="0" fontId="9" fillId="0" borderId="0" xfId="0" applyFont="1" applyAlignment="1">
      <alignment textRotation="90" wrapText="1"/>
    </xf>
    <xf numFmtId="0" fontId="0" fillId="0" borderId="2" xfId="0" applyBorder="1" applyAlignment="1">
      <alignment textRotation="90"/>
    </xf>
    <xf numFmtId="0" fontId="7" fillId="3" borderId="8" xfId="0" applyFont="1" applyFill="1" applyBorder="1" applyAlignment="1">
      <alignment textRotation="9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10" fillId="2" borderId="1" xfId="0" applyFont="1" applyFill="1" applyBorder="1" applyAlignment="1">
      <alignment textRotation="90"/>
    </xf>
    <xf numFmtId="0" fontId="0" fillId="0" borderId="1" xfId="0" applyBorder="1"/>
    <xf numFmtId="0" fontId="0" fillId="0" borderId="1" xfId="0" applyBorder="1"/>
    <xf numFmtId="0" fontId="1" fillId="0" borderId="1" xfId="0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textRotation="89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textRotation="86"/>
    </xf>
    <xf numFmtId="0" fontId="3" fillId="0" borderId="2" xfId="0" applyFont="1" applyBorder="1" applyAlignment="1"/>
    <xf numFmtId="0" fontId="0" fillId="2" borderId="1" xfId="0" applyFill="1" applyBorder="1" applyAlignment="1"/>
    <xf numFmtId="0" fontId="9" fillId="2" borderId="1" xfId="0" applyFont="1" applyFill="1" applyBorder="1" applyAlignment="1">
      <alignment wrapText="1"/>
    </xf>
    <xf numFmtId="0" fontId="0" fillId="0" borderId="1" xfId="0" applyBorder="1" applyAlignment="1"/>
    <xf numFmtId="0" fontId="10" fillId="2" borderId="1" xfId="0" applyFont="1" applyFill="1" applyBorder="1" applyAlignment="1"/>
    <xf numFmtId="0" fontId="0" fillId="0" borderId="0" xfId="0" applyAlignment="1"/>
    <xf numFmtId="0" fontId="0" fillId="0" borderId="1" xfId="0" applyBorder="1"/>
    <xf numFmtId="9" fontId="0" fillId="2" borderId="1" xfId="0" applyNumberFormat="1" applyFill="1" applyBorder="1" applyAlignment="1">
      <alignment textRotation="86"/>
    </xf>
    <xf numFmtId="9" fontId="0" fillId="2" borderId="1" xfId="0" applyNumberFormat="1" applyFill="1" applyBorder="1"/>
    <xf numFmtId="9" fontId="0" fillId="2" borderId="1" xfId="0" applyNumberFormat="1" applyFill="1" applyBorder="1" applyAlignment="1"/>
    <xf numFmtId="9" fontId="0" fillId="2" borderId="1" xfId="0" applyNumberFormat="1" applyFill="1" applyBorder="1" applyAlignment="1">
      <alignment textRotation="90"/>
    </xf>
    <xf numFmtId="9" fontId="0" fillId="0" borderId="1" xfId="0" applyNumberFormat="1" applyBorder="1"/>
    <xf numFmtId="0" fontId="1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16" fontId="0" fillId="0" borderId="1" xfId="0" applyNumberFormat="1" applyBorder="1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8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38</xdr:col>
      <xdr:colOff>127000</xdr:colOff>
      <xdr:row>0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127000</xdr:colOff>
      <xdr:row>3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127000</xdr:colOff>
      <xdr:row>51</xdr:row>
      <xdr:rowOff>38100</xdr:rowOff>
    </xdr:to>
    <xdr:pic>
      <xdr:nvPicPr>
        <xdr:cNvPr id="2050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90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152400</xdr:colOff>
      <xdr:row>49</xdr:row>
      <xdr:rowOff>63500</xdr:rowOff>
    </xdr:to>
    <xdr:pic>
      <xdr:nvPicPr>
        <xdr:cNvPr id="2054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2030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2"/>
  <sheetViews>
    <sheetView topLeftCell="AM1" workbookViewId="0">
      <selection activeCell="AL1" sqref="A1:AL1048576"/>
    </sheetView>
  </sheetViews>
  <sheetFormatPr baseColWidth="10" defaultRowHeight="15" x14ac:dyDescent="0"/>
  <cols>
    <col min="1" max="1" width="5.33203125" hidden="1" customWidth="1"/>
    <col min="2" max="2" width="17.6640625" hidden="1" customWidth="1"/>
    <col min="3" max="3" width="10.83203125" hidden="1" customWidth="1"/>
    <col min="4" max="4" width="17.33203125" hidden="1" customWidth="1"/>
    <col min="5" max="5" width="24.6640625" hidden="1" customWidth="1"/>
    <col min="6" max="9" width="3.1640625" style="22" hidden="1" customWidth="1"/>
    <col min="10" max="10" width="4.83203125" style="22" hidden="1" customWidth="1"/>
    <col min="11" max="15" width="3.1640625" style="2" hidden="1" customWidth="1"/>
    <col min="16" max="22" width="3.1640625" style="22" hidden="1" customWidth="1"/>
    <col min="23" max="26" width="3.1640625" style="2" hidden="1" customWidth="1"/>
    <col min="27" max="27" width="3.1640625" style="65" hidden="1" customWidth="1"/>
    <col min="28" max="28" width="3.1640625" style="2" hidden="1" customWidth="1"/>
    <col min="29" max="33" width="3.1640625" style="22" hidden="1" customWidth="1"/>
    <col min="34" max="38" width="3.1640625" style="2" hidden="1" customWidth="1"/>
    <col min="39" max="43" width="3.1640625" style="22" customWidth="1"/>
    <col min="44" max="44" width="3.1640625" style="75" customWidth="1"/>
    <col min="45" max="45" width="4.6640625" style="2" customWidth="1"/>
    <col min="46" max="48" width="3.1640625" style="2" customWidth="1"/>
    <col min="49" max="52" width="3.1640625" style="22" customWidth="1"/>
    <col min="53" max="56" width="3.1640625" style="2" customWidth="1"/>
    <col min="57" max="60" width="3.1640625" style="22" customWidth="1"/>
  </cols>
  <sheetData>
    <row r="1" spans="1:65" ht="77" customHeight="1">
      <c r="A1" s="86" t="s">
        <v>252</v>
      </c>
      <c r="B1" s="86"/>
      <c r="C1" s="86"/>
      <c r="D1" s="55"/>
      <c r="E1" s="8"/>
      <c r="F1" s="22" t="s">
        <v>206</v>
      </c>
      <c r="J1" s="33" t="s">
        <v>69</v>
      </c>
      <c r="K1" s="2" t="s">
        <v>207</v>
      </c>
      <c r="O1" s="34" t="s">
        <v>70</v>
      </c>
      <c r="P1" s="22" t="s">
        <v>208</v>
      </c>
      <c r="T1" s="33" t="s">
        <v>3</v>
      </c>
      <c r="W1" s="2" t="s">
        <v>209</v>
      </c>
      <c r="AA1" s="34" t="s">
        <v>75</v>
      </c>
      <c r="AB1" s="34" t="s">
        <v>72</v>
      </c>
      <c r="AC1" s="22" t="s">
        <v>210</v>
      </c>
      <c r="AG1" s="33" t="s">
        <v>73</v>
      </c>
      <c r="AH1" s="2" t="s">
        <v>211</v>
      </c>
      <c r="AL1" s="34" t="s">
        <v>74</v>
      </c>
      <c r="AM1" s="22" t="s">
        <v>212</v>
      </c>
      <c r="AQ1" s="66"/>
      <c r="AR1" s="74"/>
      <c r="AS1" s="2" t="s">
        <v>213</v>
      </c>
      <c r="AW1" s="22" t="s">
        <v>214</v>
      </c>
      <c r="BA1" s="2" t="s">
        <v>215</v>
      </c>
    </row>
    <row r="2" spans="1:65" ht="10" customHeight="1">
      <c r="A2" s="5"/>
      <c r="B2" s="5"/>
      <c r="C2" s="5"/>
      <c r="D2" s="55"/>
      <c r="E2" s="8"/>
      <c r="F2" s="22">
        <v>1</v>
      </c>
      <c r="G2" s="22">
        <v>2</v>
      </c>
      <c r="H2" s="22">
        <v>1</v>
      </c>
      <c r="I2" s="22">
        <v>2</v>
      </c>
      <c r="K2" s="2">
        <v>1</v>
      </c>
      <c r="L2" s="2">
        <v>2</v>
      </c>
      <c r="M2" s="2">
        <v>1</v>
      </c>
      <c r="N2" s="2">
        <v>2</v>
      </c>
      <c r="P2" s="22">
        <v>1</v>
      </c>
      <c r="Q2" s="22">
        <v>2</v>
      </c>
      <c r="R2" s="22">
        <v>1</v>
      </c>
      <c r="S2" s="22">
        <v>2</v>
      </c>
      <c r="W2" s="2">
        <v>1</v>
      </c>
      <c r="X2" s="2">
        <v>2</v>
      </c>
      <c r="Y2" s="2">
        <v>1</v>
      </c>
      <c r="Z2" s="2">
        <v>2</v>
      </c>
      <c r="AC2" s="22">
        <v>1</v>
      </c>
      <c r="AD2" s="22">
        <v>2</v>
      </c>
      <c r="AE2" s="22">
        <v>1</v>
      </c>
      <c r="AF2" s="22">
        <v>2</v>
      </c>
      <c r="AH2" s="2">
        <v>1</v>
      </c>
      <c r="AI2" s="2">
        <v>2</v>
      </c>
      <c r="AJ2" s="2">
        <v>1</v>
      </c>
      <c r="AK2" s="13">
        <v>2</v>
      </c>
      <c r="AL2" s="13"/>
      <c r="AM2" s="22">
        <v>1</v>
      </c>
      <c r="AN2" s="22">
        <v>2</v>
      </c>
      <c r="AO2" s="22">
        <v>1</v>
      </c>
      <c r="AP2" s="22">
        <v>2</v>
      </c>
      <c r="AS2" s="2">
        <v>1</v>
      </c>
      <c r="AT2" s="2">
        <v>2</v>
      </c>
      <c r="AU2" s="2">
        <v>1</v>
      </c>
      <c r="AV2" s="13">
        <v>2</v>
      </c>
      <c r="AW2" s="22">
        <v>1</v>
      </c>
      <c r="AX2" s="22">
        <v>2</v>
      </c>
      <c r="AY2" s="22">
        <v>1</v>
      </c>
      <c r="AZ2" s="22">
        <v>2</v>
      </c>
      <c r="BA2" s="2">
        <v>1</v>
      </c>
      <c r="BB2" s="2">
        <v>2</v>
      </c>
      <c r="BC2" s="2">
        <v>1</v>
      </c>
      <c r="BD2" s="2">
        <v>2</v>
      </c>
      <c r="BE2" s="22">
        <v>1</v>
      </c>
      <c r="BF2" s="22">
        <v>2</v>
      </c>
      <c r="BG2" s="22">
        <v>1</v>
      </c>
      <c r="BH2" s="22">
        <v>2</v>
      </c>
    </row>
    <row r="3" spans="1:65" ht="19" customHeight="1">
      <c r="A3" s="87" t="s">
        <v>253</v>
      </c>
      <c r="B3" s="88"/>
      <c r="C3" s="88"/>
      <c r="D3" s="56" t="s">
        <v>34</v>
      </c>
      <c r="E3" s="9"/>
      <c r="F3" s="22" t="s">
        <v>157</v>
      </c>
      <c r="H3" s="22" t="s">
        <v>158</v>
      </c>
      <c r="K3" s="2" t="s">
        <v>157</v>
      </c>
      <c r="M3" s="2" t="s">
        <v>205</v>
      </c>
      <c r="P3" s="22" t="s">
        <v>157</v>
      </c>
      <c r="R3" s="22" t="s">
        <v>205</v>
      </c>
      <c r="W3" s="2" t="s">
        <v>157</v>
      </c>
      <c r="Y3" s="2" t="s">
        <v>205</v>
      </c>
      <c r="AB3" s="2">
        <v>14</v>
      </c>
      <c r="AC3" s="22" t="s">
        <v>157</v>
      </c>
      <c r="AE3" s="22" t="s">
        <v>205</v>
      </c>
      <c r="AH3" s="2" t="s">
        <v>157</v>
      </c>
      <c r="AJ3" s="2" t="s">
        <v>205</v>
      </c>
      <c r="AM3" s="22" t="s">
        <v>157</v>
      </c>
      <c r="AO3" s="22" t="s">
        <v>205</v>
      </c>
      <c r="AS3" s="2" t="s">
        <v>157</v>
      </c>
      <c r="AU3" s="2" t="s">
        <v>205</v>
      </c>
    </row>
    <row r="4" spans="1:65" ht="64" customHeight="1">
      <c r="A4" s="6"/>
      <c r="B4" s="7"/>
      <c r="C4" s="40"/>
      <c r="D4" s="40"/>
      <c r="E4" s="40"/>
      <c r="F4" s="22">
        <v>30</v>
      </c>
      <c r="G4" s="22">
        <v>30</v>
      </c>
      <c r="H4" s="22">
        <v>2</v>
      </c>
      <c r="I4" s="22">
        <v>2</v>
      </c>
      <c r="J4" s="43" t="s">
        <v>204</v>
      </c>
      <c r="K4" s="34" t="s">
        <v>18</v>
      </c>
      <c r="L4" s="2">
        <v>7</v>
      </c>
      <c r="M4" s="2">
        <v>9</v>
      </c>
      <c r="N4" s="2">
        <v>9</v>
      </c>
      <c r="O4" s="34" t="s">
        <v>2</v>
      </c>
      <c r="P4" s="22">
        <v>14</v>
      </c>
      <c r="Q4" s="22">
        <v>14</v>
      </c>
      <c r="R4" s="22">
        <v>16</v>
      </c>
      <c r="S4" s="22">
        <v>16</v>
      </c>
      <c r="T4" s="33" t="s">
        <v>3</v>
      </c>
      <c r="U4" s="33" t="s">
        <v>22</v>
      </c>
      <c r="V4" s="57" t="s">
        <v>29</v>
      </c>
      <c r="W4" s="2">
        <v>21</v>
      </c>
      <c r="X4" s="2">
        <v>21</v>
      </c>
      <c r="Y4" s="2">
        <v>23</v>
      </c>
      <c r="Z4" s="2">
        <v>23</v>
      </c>
      <c r="AA4" s="34" t="s">
        <v>75</v>
      </c>
      <c r="AB4" s="34" t="s">
        <v>4</v>
      </c>
      <c r="AC4" s="22">
        <v>28</v>
      </c>
      <c r="AD4" s="22">
        <v>28</v>
      </c>
      <c r="AE4" s="22">
        <v>30</v>
      </c>
      <c r="AF4" s="22">
        <v>30</v>
      </c>
      <c r="AH4" s="2">
        <v>4</v>
      </c>
      <c r="AI4" s="2">
        <v>4</v>
      </c>
      <c r="AJ4" s="2">
        <v>6</v>
      </c>
      <c r="AK4" s="2">
        <v>6</v>
      </c>
      <c r="AL4" s="34" t="s">
        <v>5</v>
      </c>
      <c r="AM4" s="22">
        <v>11</v>
      </c>
      <c r="AN4" s="22">
        <v>11</v>
      </c>
      <c r="AO4" s="22">
        <v>13</v>
      </c>
      <c r="AP4" s="22">
        <v>13</v>
      </c>
      <c r="AS4" s="2">
        <v>18</v>
      </c>
      <c r="AT4" s="2">
        <v>18</v>
      </c>
      <c r="AU4" s="2">
        <v>20</v>
      </c>
      <c r="AV4" s="2">
        <v>20</v>
      </c>
      <c r="AW4" s="22">
        <v>25</v>
      </c>
      <c r="AX4" s="22">
        <v>25</v>
      </c>
      <c r="AY4" s="22">
        <v>27</v>
      </c>
      <c r="AZ4" s="22">
        <v>27</v>
      </c>
    </row>
    <row r="5" spans="1:65" ht="17" customHeight="1">
      <c r="A5" s="63"/>
      <c r="B5" s="64" t="s">
        <v>77</v>
      </c>
      <c r="C5" s="40"/>
      <c r="D5" s="67"/>
      <c r="E5" s="67"/>
      <c r="F5" s="68"/>
      <c r="G5" s="68"/>
      <c r="H5" s="68"/>
      <c r="I5" s="68"/>
      <c r="J5" s="69">
        <v>1</v>
      </c>
      <c r="K5" s="70"/>
      <c r="L5" s="70"/>
      <c r="M5" s="70"/>
      <c r="N5" s="70"/>
      <c r="O5" s="70"/>
      <c r="P5" s="68"/>
      <c r="Q5" s="68"/>
      <c r="R5" s="68"/>
      <c r="S5" s="68"/>
      <c r="T5" s="68"/>
      <c r="U5" s="68"/>
      <c r="V5" s="71"/>
      <c r="W5" s="70"/>
      <c r="X5" s="70"/>
      <c r="Y5" s="70"/>
      <c r="Z5" s="70"/>
      <c r="AA5" s="70"/>
      <c r="AB5" s="70">
        <v>2</v>
      </c>
      <c r="AC5" s="68"/>
      <c r="AD5" s="68"/>
      <c r="AE5" s="68"/>
      <c r="AF5" s="68"/>
      <c r="AG5" s="68">
        <v>3</v>
      </c>
      <c r="AH5" s="70"/>
      <c r="AI5" s="70"/>
      <c r="AJ5" s="70"/>
      <c r="AK5" s="70"/>
      <c r="AL5" s="70"/>
      <c r="AM5" s="68"/>
      <c r="AN5" s="68"/>
      <c r="AO5" s="68"/>
      <c r="AP5" s="68"/>
      <c r="AQ5" s="68"/>
      <c r="AR5" s="76"/>
      <c r="AS5" s="70"/>
      <c r="AT5" s="70"/>
      <c r="AU5" s="70"/>
      <c r="AV5" s="70"/>
      <c r="AW5" s="68"/>
      <c r="AX5" s="68"/>
      <c r="AY5" s="68"/>
      <c r="AZ5" s="68"/>
      <c r="BA5" s="70"/>
      <c r="BB5" s="70"/>
      <c r="BC5" s="70"/>
      <c r="BD5" s="70"/>
      <c r="BE5" s="68"/>
      <c r="BF5" s="68"/>
      <c r="BG5" s="68"/>
      <c r="BH5" s="68"/>
      <c r="BI5" s="72"/>
      <c r="BJ5" s="72"/>
      <c r="BK5" s="72"/>
      <c r="BL5" s="72"/>
      <c r="BM5" s="72"/>
    </row>
    <row r="6" spans="1:65" ht="17" customHeight="1">
      <c r="A6" s="63"/>
      <c r="B6" s="64" t="s">
        <v>76</v>
      </c>
      <c r="C6" s="40"/>
      <c r="D6" s="67"/>
      <c r="E6" s="67"/>
      <c r="F6" s="68"/>
      <c r="G6" s="68"/>
      <c r="H6" s="68"/>
      <c r="I6" s="68"/>
      <c r="J6" s="69">
        <v>13</v>
      </c>
      <c r="K6" s="70">
        <v>2</v>
      </c>
      <c r="L6" s="70"/>
      <c r="M6" s="70"/>
      <c r="N6" s="70"/>
      <c r="O6" s="70">
        <v>13</v>
      </c>
      <c r="P6" s="68"/>
      <c r="Q6" s="68"/>
      <c r="R6" s="68"/>
      <c r="S6" s="68"/>
      <c r="T6" s="68">
        <v>13</v>
      </c>
      <c r="U6" s="68"/>
      <c r="V6" s="71"/>
      <c r="W6" s="70"/>
      <c r="X6" s="70"/>
      <c r="Y6" s="70"/>
      <c r="Z6" s="70"/>
      <c r="AA6" s="70"/>
      <c r="AB6" s="70">
        <v>13</v>
      </c>
      <c r="AC6" s="68"/>
      <c r="AD6" s="68"/>
      <c r="AE6" s="68"/>
      <c r="AF6" s="68"/>
      <c r="AG6" s="68">
        <v>13</v>
      </c>
      <c r="AH6" s="70"/>
      <c r="AI6" s="70"/>
      <c r="AJ6" s="70"/>
      <c r="AK6" s="70"/>
      <c r="AL6" s="70"/>
      <c r="AM6" s="68"/>
      <c r="AN6" s="68"/>
      <c r="AO6" s="68"/>
      <c r="AP6" s="68"/>
      <c r="AQ6" s="68">
        <v>80</v>
      </c>
      <c r="AR6" s="76"/>
      <c r="AS6" s="70"/>
      <c r="AT6" s="70"/>
      <c r="AU6" s="70"/>
      <c r="AV6" s="70"/>
      <c r="AW6" s="68"/>
      <c r="AX6" s="68"/>
      <c r="AY6" s="68"/>
      <c r="AZ6" s="68"/>
      <c r="BA6" s="70"/>
      <c r="BB6" s="70"/>
      <c r="BC6" s="70"/>
      <c r="BD6" s="70"/>
      <c r="BE6" s="68"/>
      <c r="BF6" s="68"/>
    </row>
    <row r="7" spans="1:65">
      <c r="A7" s="4">
        <v>1</v>
      </c>
      <c r="B7" s="4" t="s">
        <v>251</v>
      </c>
      <c r="C7" s="10" t="s">
        <v>114</v>
      </c>
      <c r="D7" s="10"/>
      <c r="E7" s="10"/>
      <c r="J7" s="22">
        <v>14</v>
      </c>
      <c r="K7" s="2">
        <v>2</v>
      </c>
      <c r="O7" s="2">
        <v>13</v>
      </c>
      <c r="T7" s="22">
        <v>13</v>
      </c>
      <c r="U7" s="22" t="s">
        <v>217</v>
      </c>
      <c r="V7" s="22" t="s">
        <v>217</v>
      </c>
      <c r="AG7" s="22">
        <v>13</v>
      </c>
      <c r="AM7" s="22" t="s">
        <v>166</v>
      </c>
      <c r="AN7" s="22" t="s">
        <v>166</v>
      </c>
      <c r="AQ7" s="22">
        <v>61</v>
      </c>
      <c r="AS7" s="78">
        <f>AQ7/75</f>
        <v>0.81333333333333335</v>
      </c>
      <c r="AY7" s="22" t="s">
        <v>161</v>
      </c>
      <c r="AZ7" s="41" t="s">
        <v>161</v>
      </c>
    </row>
    <row r="8" spans="1:65">
      <c r="A8" s="4">
        <v>2</v>
      </c>
      <c r="B8" s="4" t="s">
        <v>115</v>
      </c>
      <c r="C8" s="10" t="s">
        <v>116</v>
      </c>
      <c r="D8" s="10"/>
      <c r="E8" s="10"/>
      <c r="J8" s="22">
        <v>14</v>
      </c>
      <c r="K8" s="2">
        <v>2</v>
      </c>
      <c r="O8" s="2">
        <v>13</v>
      </c>
      <c r="T8" s="22">
        <v>10</v>
      </c>
      <c r="U8" s="22" t="s">
        <v>26</v>
      </c>
      <c r="V8" s="22" t="s">
        <v>217</v>
      </c>
      <c r="AG8" s="22">
        <v>16</v>
      </c>
      <c r="AM8" s="22" t="s">
        <v>163</v>
      </c>
      <c r="AN8" s="22" t="s">
        <v>163</v>
      </c>
      <c r="AQ8" s="22">
        <v>59</v>
      </c>
      <c r="AS8" s="78">
        <f t="shared" ref="AS8:AS47" si="0">AQ8/75</f>
        <v>0.78666666666666663</v>
      </c>
      <c r="AY8" s="22" t="s">
        <v>205</v>
      </c>
      <c r="AZ8" s="42" t="s">
        <v>205</v>
      </c>
    </row>
    <row r="9" spans="1:65">
      <c r="A9" s="4">
        <v>3</v>
      </c>
      <c r="B9" s="4" t="s">
        <v>250</v>
      </c>
      <c r="C9" s="10" t="s">
        <v>117</v>
      </c>
      <c r="D9" s="10"/>
      <c r="E9" s="10"/>
      <c r="H9" s="22">
        <v>-1</v>
      </c>
      <c r="J9" s="22">
        <v>14</v>
      </c>
      <c r="K9" s="2">
        <v>0</v>
      </c>
      <c r="O9" s="2">
        <v>13</v>
      </c>
      <c r="T9" s="22">
        <v>13</v>
      </c>
      <c r="U9" s="22" t="s">
        <v>26</v>
      </c>
      <c r="V9" s="22" t="s">
        <v>32</v>
      </c>
      <c r="AG9" s="22">
        <v>16</v>
      </c>
      <c r="AM9" s="22" t="s">
        <v>161</v>
      </c>
      <c r="AN9" s="22" t="s">
        <v>161</v>
      </c>
      <c r="AQ9" s="22">
        <v>70</v>
      </c>
      <c r="AS9" s="78">
        <f t="shared" si="0"/>
        <v>0.93333333333333335</v>
      </c>
      <c r="AY9" s="22" t="s">
        <v>217</v>
      </c>
      <c r="AZ9" s="42" t="s">
        <v>217</v>
      </c>
    </row>
    <row r="10" spans="1:65">
      <c r="A10" s="4">
        <v>4</v>
      </c>
      <c r="B10" s="4" t="s">
        <v>249</v>
      </c>
      <c r="C10" s="10" t="s">
        <v>118</v>
      </c>
      <c r="D10" s="10"/>
      <c r="E10" s="44"/>
      <c r="J10" s="22">
        <v>14</v>
      </c>
      <c r="K10" s="2">
        <v>1</v>
      </c>
      <c r="N10" s="2">
        <v>-1</v>
      </c>
      <c r="O10" s="2">
        <v>11</v>
      </c>
      <c r="T10" s="22">
        <v>10</v>
      </c>
      <c r="U10" s="22" t="s">
        <v>24</v>
      </c>
      <c r="V10" s="22" t="s">
        <v>217</v>
      </c>
      <c r="Y10" s="2">
        <v>-1</v>
      </c>
      <c r="Z10" s="2">
        <v>-1</v>
      </c>
      <c r="AG10" s="22">
        <v>12</v>
      </c>
      <c r="AM10" s="22" t="s">
        <v>216</v>
      </c>
      <c r="AN10" s="22" t="s">
        <v>216</v>
      </c>
      <c r="AQ10" s="22">
        <v>50</v>
      </c>
      <c r="AS10" s="78">
        <f t="shared" si="0"/>
        <v>0.66666666666666663</v>
      </c>
      <c r="AY10" s="22" t="s">
        <v>165</v>
      </c>
      <c r="AZ10" s="42" t="s">
        <v>165</v>
      </c>
    </row>
    <row r="11" spans="1:65">
      <c r="A11" s="4">
        <v>5</v>
      </c>
      <c r="B11" s="4" t="s">
        <v>248</v>
      </c>
      <c r="C11" s="10" t="s">
        <v>119</v>
      </c>
      <c r="D11" s="10"/>
      <c r="E11" s="10"/>
      <c r="J11" s="22">
        <v>14</v>
      </c>
      <c r="K11" s="2">
        <v>1</v>
      </c>
      <c r="O11" s="2">
        <v>9</v>
      </c>
      <c r="T11" s="22">
        <v>13</v>
      </c>
      <c r="U11" s="22" t="s">
        <v>23</v>
      </c>
      <c r="V11" s="22" t="s">
        <v>217</v>
      </c>
      <c r="AG11" s="22">
        <v>16</v>
      </c>
      <c r="AQ11" s="22">
        <v>69</v>
      </c>
      <c r="AS11" s="78">
        <f t="shared" si="0"/>
        <v>0.92</v>
      </c>
      <c r="AY11" s="22" t="s">
        <v>219</v>
      </c>
      <c r="AZ11" s="42" t="s">
        <v>219</v>
      </c>
    </row>
    <row r="12" spans="1:65">
      <c r="A12" s="4"/>
      <c r="B12" s="4" t="s">
        <v>31</v>
      </c>
      <c r="C12" s="10" t="s">
        <v>132</v>
      </c>
      <c r="D12" s="10"/>
      <c r="E12" s="10"/>
      <c r="J12" s="22">
        <v>14</v>
      </c>
      <c r="K12" s="58">
        <v>1</v>
      </c>
      <c r="L12" s="58"/>
      <c r="M12" s="58"/>
      <c r="N12" s="58"/>
      <c r="O12" s="58">
        <v>12</v>
      </c>
      <c r="P12" s="22">
        <v>-1</v>
      </c>
      <c r="Q12" s="22">
        <v>-1</v>
      </c>
      <c r="R12" s="22">
        <v>-1</v>
      </c>
      <c r="S12" s="22">
        <v>-1</v>
      </c>
      <c r="T12" s="22">
        <v>0</v>
      </c>
      <c r="U12" s="22" t="s">
        <v>217</v>
      </c>
      <c r="V12" s="22">
        <v>0</v>
      </c>
      <c r="W12" s="58"/>
      <c r="X12" s="58"/>
      <c r="Y12" s="58"/>
      <c r="Z12" s="58"/>
      <c r="AB12" s="58"/>
      <c r="AG12" s="22">
        <v>6</v>
      </c>
      <c r="AH12" s="58"/>
      <c r="AI12" s="58"/>
      <c r="AJ12" s="58"/>
      <c r="AK12" s="58"/>
      <c r="AL12" s="58"/>
      <c r="AM12" s="22" t="s">
        <v>216</v>
      </c>
      <c r="AQ12" s="22">
        <v>45</v>
      </c>
      <c r="AS12" s="78">
        <f t="shared" si="0"/>
        <v>0.6</v>
      </c>
      <c r="AT12" s="58"/>
      <c r="AU12" s="58"/>
      <c r="AV12" s="58"/>
      <c r="AY12" s="22" t="s">
        <v>221</v>
      </c>
      <c r="AZ12" s="42" t="s">
        <v>221</v>
      </c>
      <c r="BA12" s="58"/>
      <c r="BB12" s="58"/>
      <c r="BC12" s="58"/>
      <c r="BD12" s="58"/>
    </row>
    <row r="13" spans="1:65">
      <c r="A13" s="4">
        <v>6</v>
      </c>
      <c r="B13" s="4" t="s">
        <v>247</v>
      </c>
      <c r="C13" s="10" t="s">
        <v>120</v>
      </c>
      <c r="D13" s="10"/>
      <c r="E13" s="10"/>
      <c r="J13" s="22">
        <v>14</v>
      </c>
      <c r="K13" s="2">
        <v>1</v>
      </c>
      <c r="O13" s="2">
        <v>13</v>
      </c>
      <c r="T13" s="22">
        <v>13</v>
      </c>
      <c r="U13" s="22" t="s">
        <v>33</v>
      </c>
      <c r="V13" s="22" t="s">
        <v>217</v>
      </c>
      <c r="AG13" s="22">
        <v>16</v>
      </c>
      <c r="AM13" s="22" t="s">
        <v>168</v>
      </c>
      <c r="AN13" s="22" t="s">
        <v>168</v>
      </c>
      <c r="AQ13" s="22">
        <v>51</v>
      </c>
      <c r="AS13" s="78">
        <f t="shared" si="0"/>
        <v>0.68</v>
      </c>
      <c r="AY13" s="22" t="s">
        <v>216</v>
      </c>
      <c r="AZ13" s="42" t="s">
        <v>216</v>
      </c>
    </row>
    <row r="14" spans="1:65">
      <c r="A14" s="4">
        <v>7</v>
      </c>
      <c r="B14" s="4" t="s">
        <v>246</v>
      </c>
      <c r="C14" s="10" t="s">
        <v>121</v>
      </c>
      <c r="D14" s="10"/>
      <c r="E14" s="10"/>
      <c r="J14" s="22">
        <v>14</v>
      </c>
      <c r="K14" s="2">
        <v>2</v>
      </c>
      <c r="O14" s="2">
        <v>12</v>
      </c>
      <c r="T14" s="22">
        <v>13</v>
      </c>
      <c r="U14" s="22" t="s">
        <v>217</v>
      </c>
      <c r="V14" s="22" t="s">
        <v>217</v>
      </c>
      <c r="AG14" s="22">
        <v>16</v>
      </c>
      <c r="AM14" s="22" t="s">
        <v>217</v>
      </c>
      <c r="AN14" s="22" t="s">
        <v>217</v>
      </c>
      <c r="AQ14" s="22">
        <v>75</v>
      </c>
      <c r="AS14" s="78">
        <f t="shared" si="0"/>
        <v>1</v>
      </c>
      <c r="AY14" s="22" t="s">
        <v>220</v>
      </c>
      <c r="AZ14" s="42" t="s">
        <v>220</v>
      </c>
    </row>
    <row r="15" spans="1:65">
      <c r="A15" s="4">
        <v>8</v>
      </c>
      <c r="B15" s="4" t="s">
        <v>245</v>
      </c>
      <c r="C15" s="10" t="s">
        <v>122</v>
      </c>
      <c r="D15" s="10"/>
      <c r="E15" s="10"/>
      <c r="J15" s="22">
        <v>14</v>
      </c>
      <c r="K15" s="2">
        <v>1</v>
      </c>
      <c r="O15" s="2">
        <v>13</v>
      </c>
      <c r="T15" s="22">
        <v>11</v>
      </c>
      <c r="V15" s="22" t="s">
        <v>217</v>
      </c>
      <c r="AG15" s="22">
        <v>14</v>
      </c>
      <c r="AM15" s="22" t="s">
        <v>218</v>
      </c>
      <c r="AN15" s="22" t="s">
        <v>218</v>
      </c>
      <c r="AQ15" s="22">
        <v>52</v>
      </c>
      <c r="AS15" s="78">
        <f t="shared" si="0"/>
        <v>0.69333333333333336</v>
      </c>
      <c r="AY15" s="22" t="s">
        <v>221</v>
      </c>
      <c r="AZ15" s="42" t="s">
        <v>221</v>
      </c>
    </row>
    <row r="16" spans="1:65">
      <c r="A16" s="4">
        <v>9</v>
      </c>
      <c r="B16" s="4" t="s">
        <v>244</v>
      </c>
      <c r="C16" s="10" t="s">
        <v>123</v>
      </c>
      <c r="D16" s="10"/>
      <c r="E16" s="10"/>
      <c r="J16" s="22">
        <v>14</v>
      </c>
      <c r="K16" s="2">
        <v>1</v>
      </c>
      <c r="O16" s="2">
        <v>13</v>
      </c>
      <c r="T16" s="22">
        <v>11</v>
      </c>
      <c r="U16" s="22" t="s">
        <v>27</v>
      </c>
      <c r="V16" s="22" t="s">
        <v>217</v>
      </c>
      <c r="AG16" s="22">
        <v>16</v>
      </c>
      <c r="AQ16" s="22">
        <v>45</v>
      </c>
      <c r="AS16" s="78">
        <f t="shared" si="0"/>
        <v>0.6</v>
      </c>
      <c r="AY16" s="22" t="s">
        <v>166</v>
      </c>
      <c r="AZ16" s="42" t="s">
        <v>166</v>
      </c>
    </row>
    <row r="17" spans="1:52">
      <c r="A17" s="4">
        <v>10</v>
      </c>
      <c r="B17" s="4" t="s">
        <v>243</v>
      </c>
      <c r="C17" s="10" t="s">
        <v>124</v>
      </c>
      <c r="D17" s="10"/>
      <c r="E17" s="10"/>
      <c r="J17" s="22">
        <v>14</v>
      </c>
      <c r="K17" s="2">
        <v>1</v>
      </c>
      <c r="O17" s="2">
        <v>13</v>
      </c>
      <c r="T17" s="22">
        <v>13</v>
      </c>
      <c r="U17" s="22" t="s">
        <v>33</v>
      </c>
      <c r="V17" s="22" t="s">
        <v>217</v>
      </c>
      <c r="AB17" s="2">
        <v>13</v>
      </c>
      <c r="AG17" s="22">
        <v>16</v>
      </c>
      <c r="AO17" s="22" t="s">
        <v>176</v>
      </c>
      <c r="AQ17" s="22">
        <v>44</v>
      </c>
      <c r="AS17" s="78">
        <f t="shared" si="0"/>
        <v>0.58666666666666667</v>
      </c>
      <c r="AY17" s="22" t="s">
        <v>221</v>
      </c>
      <c r="AZ17" s="42" t="s">
        <v>221</v>
      </c>
    </row>
    <row r="18" spans="1:52">
      <c r="A18" s="4">
        <v>11</v>
      </c>
      <c r="B18" s="4" t="s">
        <v>242</v>
      </c>
      <c r="C18" s="10" t="s">
        <v>125</v>
      </c>
      <c r="D18" s="10"/>
      <c r="E18" s="10"/>
      <c r="J18" s="22">
        <v>14</v>
      </c>
      <c r="K18" s="2">
        <v>1</v>
      </c>
      <c r="O18" s="2">
        <v>12</v>
      </c>
      <c r="T18" s="22">
        <v>13</v>
      </c>
      <c r="V18" s="22" t="s">
        <v>32</v>
      </c>
      <c r="W18" s="2">
        <v>-1</v>
      </c>
      <c r="X18" s="2">
        <v>-1</v>
      </c>
      <c r="AC18" s="22">
        <v>-1</v>
      </c>
      <c r="AD18" s="22">
        <v>-1</v>
      </c>
      <c r="AG18" s="22">
        <v>12</v>
      </c>
      <c r="AQ18" s="22">
        <v>0</v>
      </c>
      <c r="AS18" s="78">
        <f t="shared" si="0"/>
        <v>0</v>
      </c>
      <c r="AY18" s="22" t="s">
        <v>165</v>
      </c>
      <c r="AZ18" s="42" t="s">
        <v>165</v>
      </c>
    </row>
    <row r="19" spans="1:52">
      <c r="A19" s="4">
        <v>12</v>
      </c>
      <c r="B19" s="4" t="s">
        <v>241</v>
      </c>
      <c r="C19" s="10" t="s">
        <v>126</v>
      </c>
      <c r="D19" s="10"/>
      <c r="E19" s="10"/>
      <c r="J19" s="22">
        <v>14</v>
      </c>
      <c r="K19" s="2">
        <v>2</v>
      </c>
      <c r="O19" s="2">
        <v>13</v>
      </c>
      <c r="T19" s="22">
        <v>13</v>
      </c>
      <c r="U19" s="22" t="s">
        <v>28</v>
      </c>
      <c r="V19" s="22" t="s">
        <v>217</v>
      </c>
      <c r="AG19" s="22">
        <v>13</v>
      </c>
      <c r="AQ19" s="22">
        <v>52</v>
      </c>
      <c r="AS19" s="78">
        <f t="shared" si="0"/>
        <v>0.69333333333333336</v>
      </c>
      <c r="AY19" s="22" t="s">
        <v>220</v>
      </c>
      <c r="AZ19" s="42" t="s">
        <v>220</v>
      </c>
    </row>
    <row r="20" spans="1:52">
      <c r="A20" s="4">
        <v>13</v>
      </c>
      <c r="B20" s="4" t="s">
        <v>240</v>
      </c>
      <c r="C20" s="10" t="s">
        <v>127</v>
      </c>
      <c r="D20" s="10"/>
      <c r="E20" s="10"/>
      <c r="J20" s="22">
        <v>14</v>
      </c>
      <c r="K20" s="2">
        <v>2</v>
      </c>
      <c r="O20" s="2">
        <v>13</v>
      </c>
      <c r="T20" s="22">
        <v>13</v>
      </c>
      <c r="U20" s="22" t="s">
        <v>217</v>
      </c>
      <c r="V20" s="22" t="s">
        <v>217</v>
      </c>
      <c r="AG20" s="22">
        <v>15</v>
      </c>
      <c r="AQ20" s="22">
        <v>64</v>
      </c>
      <c r="AS20" s="78">
        <f t="shared" si="0"/>
        <v>0.85333333333333339</v>
      </c>
    </row>
    <row r="21" spans="1:52">
      <c r="A21" s="4">
        <v>14</v>
      </c>
      <c r="B21" s="4" t="s">
        <v>239</v>
      </c>
      <c r="C21" s="10" t="s">
        <v>128</v>
      </c>
      <c r="D21" s="10"/>
      <c r="E21" s="10"/>
      <c r="J21" s="22">
        <v>14</v>
      </c>
      <c r="K21" s="2">
        <v>2</v>
      </c>
      <c r="O21" s="2">
        <v>13</v>
      </c>
      <c r="T21" s="22">
        <v>13</v>
      </c>
      <c r="U21" s="22" t="s">
        <v>33</v>
      </c>
      <c r="V21" s="22" t="s">
        <v>217</v>
      </c>
      <c r="AG21" s="22">
        <v>15</v>
      </c>
      <c r="AM21" s="22" t="s">
        <v>166</v>
      </c>
      <c r="AQ21" s="22">
        <v>58</v>
      </c>
      <c r="AS21" s="78">
        <f t="shared" si="0"/>
        <v>0.77333333333333332</v>
      </c>
      <c r="AY21" s="22" t="s">
        <v>205</v>
      </c>
      <c r="AZ21" s="42" t="s">
        <v>205</v>
      </c>
    </row>
    <row r="22" spans="1:52">
      <c r="A22" s="4">
        <v>15</v>
      </c>
      <c r="B22" s="4" t="s">
        <v>129</v>
      </c>
      <c r="C22" s="10" t="s">
        <v>130</v>
      </c>
      <c r="D22" s="10"/>
      <c r="E22" s="10"/>
      <c r="J22" s="22">
        <v>14</v>
      </c>
      <c r="K22" s="2">
        <v>1</v>
      </c>
      <c r="N22" s="2">
        <v>-1</v>
      </c>
      <c r="O22" s="2">
        <v>9</v>
      </c>
      <c r="T22" s="22">
        <v>10</v>
      </c>
      <c r="U22" s="22" t="s">
        <v>27</v>
      </c>
      <c r="V22" s="22" t="s">
        <v>217</v>
      </c>
      <c r="AB22" s="2">
        <v>12</v>
      </c>
      <c r="AC22" s="22">
        <v>-1</v>
      </c>
      <c r="AD22" s="22">
        <v>-1</v>
      </c>
      <c r="AG22" s="22">
        <v>11</v>
      </c>
      <c r="AM22" s="22" t="s">
        <v>163</v>
      </c>
      <c r="AQ22" s="22">
        <v>43</v>
      </c>
      <c r="AS22" s="78">
        <f t="shared" si="0"/>
        <v>0.57333333333333336</v>
      </c>
      <c r="AY22" s="22" t="s">
        <v>159</v>
      </c>
      <c r="AZ22" s="42" t="s">
        <v>159</v>
      </c>
    </row>
    <row r="23" spans="1:52">
      <c r="A23" s="4">
        <v>16</v>
      </c>
      <c r="B23" s="4" t="s">
        <v>238</v>
      </c>
      <c r="C23" s="10" t="s">
        <v>131</v>
      </c>
      <c r="D23" s="10"/>
      <c r="E23" s="10"/>
      <c r="J23" s="22">
        <v>14</v>
      </c>
      <c r="K23" s="2">
        <v>0</v>
      </c>
      <c r="L23" s="2">
        <v>-1</v>
      </c>
      <c r="O23" s="2">
        <v>13</v>
      </c>
      <c r="T23" s="22">
        <v>13</v>
      </c>
      <c r="U23" s="22" t="s">
        <v>162</v>
      </c>
      <c r="V23" s="22" t="s">
        <v>217</v>
      </c>
      <c r="AG23" s="22">
        <v>16</v>
      </c>
      <c r="AM23" s="22" t="s">
        <v>161</v>
      </c>
      <c r="AQ23" s="22">
        <v>67</v>
      </c>
      <c r="AS23" s="78">
        <f t="shared" si="0"/>
        <v>0.89333333333333331</v>
      </c>
      <c r="AY23" s="22" t="s">
        <v>0</v>
      </c>
      <c r="AZ23" s="42" t="s">
        <v>0</v>
      </c>
    </row>
    <row r="24" spans="1:52">
      <c r="A24" s="4">
        <v>17</v>
      </c>
      <c r="B24" s="4" t="s">
        <v>237</v>
      </c>
      <c r="C24" s="10" t="s">
        <v>132</v>
      </c>
      <c r="D24" s="10"/>
      <c r="E24" s="10"/>
      <c r="J24" s="22">
        <v>14</v>
      </c>
      <c r="K24" s="2">
        <v>1</v>
      </c>
      <c r="O24" s="2">
        <v>12</v>
      </c>
      <c r="P24" s="22">
        <v>-1</v>
      </c>
      <c r="Q24" s="22">
        <v>-1</v>
      </c>
      <c r="R24" s="22">
        <v>-1</v>
      </c>
      <c r="S24" s="22">
        <v>-1</v>
      </c>
      <c r="T24" s="22">
        <v>0</v>
      </c>
      <c r="U24" s="22" t="s">
        <v>26</v>
      </c>
      <c r="V24" s="22">
        <v>0</v>
      </c>
      <c r="AG24" s="22">
        <v>6</v>
      </c>
      <c r="AM24" s="22" t="s">
        <v>216</v>
      </c>
      <c r="AS24" s="78">
        <f t="shared" si="0"/>
        <v>0</v>
      </c>
      <c r="AY24" s="22" t="s">
        <v>221</v>
      </c>
      <c r="AZ24" s="42" t="s">
        <v>221</v>
      </c>
    </row>
    <row r="25" spans="1:52">
      <c r="A25" s="4">
        <v>18</v>
      </c>
      <c r="B25" s="4" t="s">
        <v>133</v>
      </c>
      <c r="C25" s="10" t="s">
        <v>134</v>
      </c>
      <c r="D25" s="10"/>
      <c r="E25" s="10"/>
      <c r="J25" s="22">
        <v>14</v>
      </c>
      <c r="K25" s="2">
        <v>0</v>
      </c>
      <c r="O25" s="2">
        <v>9</v>
      </c>
      <c r="P25" s="22">
        <v>-1</v>
      </c>
      <c r="R25" s="22">
        <v>-1</v>
      </c>
      <c r="S25" s="22">
        <v>-1</v>
      </c>
      <c r="T25" s="22">
        <v>0</v>
      </c>
      <c r="V25" s="22" t="s">
        <v>217</v>
      </c>
      <c r="W25" s="2">
        <v>-1</v>
      </c>
      <c r="Y25" s="2">
        <v>-1</v>
      </c>
      <c r="Z25" s="2">
        <v>-1</v>
      </c>
      <c r="AE25" s="22">
        <v>-1</v>
      </c>
      <c r="AG25" s="22">
        <v>0</v>
      </c>
      <c r="AS25" s="78">
        <f t="shared" si="0"/>
        <v>0</v>
      </c>
      <c r="AY25" s="22" t="s">
        <v>168</v>
      </c>
      <c r="AZ25" s="42" t="s">
        <v>168</v>
      </c>
    </row>
    <row r="26" spans="1:52">
      <c r="A26" s="4">
        <v>19</v>
      </c>
      <c r="B26" s="4" t="s">
        <v>236</v>
      </c>
      <c r="C26" s="10" t="s">
        <v>135</v>
      </c>
      <c r="D26" s="10"/>
      <c r="E26" s="10"/>
      <c r="J26" s="22">
        <v>14</v>
      </c>
      <c r="K26" s="2">
        <v>0</v>
      </c>
      <c r="L26" s="2">
        <v>-1</v>
      </c>
      <c r="N26" s="2">
        <v>-1</v>
      </c>
      <c r="O26" s="2">
        <v>13</v>
      </c>
      <c r="Q26" s="22">
        <v>-1</v>
      </c>
      <c r="T26" s="22">
        <v>13</v>
      </c>
      <c r="V26" s="22" t="s">
        <v>217</v>
      </c>
      <c r="AG26" s="22">
        <v>14</v>
      </c>
      <c r="AM26" s="22" t="s">
        <v>168</v>
      </c>
      <c r="AQ26" s="22">
        <v>55</v>
      </c>
      <c r="AS26" s="78">
        <f t="shared" si="0"/>
        <v>0.73333333333333328</v>
      </c>
      <c r="AY26" s="22" t="s">
        <v>217</v>
      </c>
      <c r="AZ26" s="42" t="s">
        <v>217</v>
      </c>
    </row>
    <row r="27" spans="1:52">
      <c r="A27" s="4">
        <v>20</v>
      </c>
      <c r="B27" s="4" t="s">
        <v>136</v>
      </c>
      <c r="C27" s="10" t="s">
        <v>137</v>
      </c>
      <c r="D27" s="10"/>
      <c r="E27" s="10"/>
      <c r="J27" s="22">
        <v>14</v>
      </c>
      <c r="K27" s="2">
        <v>1</v>
      </c>
      <c r="O27" s="2">
        <v>11</v>
      </c>
      <c r="T27" s="22">
        <v>8</v>
      </c>
      <c r="U27" s="22" t="s">
        <v>28</v>
      </c>
      <c r="V27" s="22" t="s">
        <v>217</v>
      </c>
      <c r="AG27" s="22">
        <v>14</v>
      </c>
      <c r="AM27" s="22" t="s">
        <v>217</v>
      </c>
      <c r="AQ27" s="22">
        <v>49</v>
      </c>
      <c r="AS27" s="78">
        <f t="shared" si="0"/>
        <v>0.65333333333333332</v>
      </c>
      <c r="AY27" s="22" t="s">
        <v>218</v>
      </c>
      <c r="AZ27" s="42" t="s">
        <v>218</v>
      </c>
    </row>
    <row r="28" spans="1:52">
      <c r="A28" s="4">
        <v>21</v>
      </c>
      <c r="B28" s="4" t="s">
        <v>235</v>
      </c>
      <c r="C28" s="10" t="s">
        <v>138</v>
      </c>
      <c r="D28" s="10"/>
      <c r="E28" s="10"/>
      <c r="H28" s="22">
        <v>-1</v>
      </c>
      <c r="J28" s="22">
        <v>14</v>
      </c>
      <c r="K28" s="2">
        <v>0</v>
      </c>
      <c r="O28" s="2">
        <v>10</v>
      </c>
      <c r="T28" s="22">
        <v>12</v>
      </c>
      <c r="U28" s="22" t="s">
        <v>23</v>
      </c>
      <c r="V28" s="22" t="s">
        <v>217</v>
      </c>
      <c r="AG28" s="22">
        <v>10</v>
      </c>
      <c r="AM28" s="22" t="s">
        <v>218</v>
      </c>
      <c r="AQ28" s="22">
        <v>31</v>
      </c>
      <c r="AS28" s="78">
        <f t="shared" si="0"/>
        <v>0.41333333333333333</v>
      </c>
    </row>
    <row r="29" spans="1:52">
      <c r="A29" s="4">
        <v>22</v>
      </c>
      <c r="B29" s="4" t="s">
        <v>234</v>
      </c>
      <c r="C29" s="10" t="s">
        <v>139</v>
      </c>
      <c r="D29" s="10"/>
      <c r="E29" s="10"/>
      <c r="J29" s="22">
        <v>14</v>
      </c>
      <c r="K29" s="2">
        <v>1</v>
      </c>
      <c r="O29" s="2">
        <v>13</v>
      </c>
      <c r="T29" s="22">
        <v>13</v>
      </c>
      <c r="U29" s="22" t="s">
        <v>217</v>
      </c>
      <c r="V29" s="22" t="s">
        <v>217</v>
      </c>
      <c r="AG29" s="22">
        <v>16</v>
      </c>
      <c r="AQ29" s="22">
        <v>42</v>
      </c>
      <c r="AS29" s="78">
        <f t="shared" si="0"/>
        <v>0.56000000000000005</v>
      </c>
    </row>
    <row r="30" spans="1:52">
      <c r="A30" s="4">
        <v>23</v>
      </c>
      <c r="B30" s="4" t="s">
        <v>233</v>
      </c>
      <c r="C30" s="10" t="s">
        <v>140</v>
      </c>
      <c r="D30" s="10"/>
      <c r="E30" s="10"/>
      <c r="J30" s="22">
        <v>14</v>
      </c>
      <c r="K30" s="2">
        <v>0</v>
      </c>
      <c r="L30" s="2">
        <v>-1</v>
      </c>
      <c r="N30" s="2">
        <v>-1</v>
      </c>
      <c r="O30" s="2">
        <v>0</v>
      </c>
      <c r="P30" s="22">
        <v>-1</v>
      </c>
      <c r="Q30" s="22">
        <v>-1</v>
      </c>
      <c r="S30" s="22">
        <v>-1</v>
      </c>
      <c r="T30" s="22">
        <v>0</v>
      </c>
      <c r="V30" s="22" t="s">
        <v>159</v>
      </c>
      <c r="W30" s="2">
        <v>-1</v>
      </c>
      <c r="X30" s="2">
        <v>-1</v>
      </c>
      <c r="Y30" s="2">
        <v>-1</v>
      </c>
      <c r="Z30" s="2">
        <v>-1</v>
      </c>
      <c r="AC30" s="22">
        <v>-1</v>
      </c>
      <c r="AD30" s="22">
        <v>-1</v>
      </c>
      <c r="AE30" s="22">
        <v>-1</v>
      </c>
      <c r="AG30" s="22">
        <v>0</v>
      </c>
      <c r="AQ30" s="22">
        <v>0</v>
      </c>
      <c r="AS30" s="78">
        <f t="shared" si="0"/>
        <v>0</v>
      </c>
    </row>
    <row r="31" spans="1:52">
      <c r="A31" s="4">
        <v>24</v>
      </c>
      <c r="B31" s="4" t="s">
        <v>232</v>
      </c>
      <c r="C31" s="10" t="s">
        <v>141</v>
      </c>
      <c r="D31" s="10"/>
      <c r="E31" s="10"/>
      <c r="J31" s="22">
        <v>14</v>
      </c>
      <c r="K31" s="2">
        <v>0</v>
      </c>
      <c r="L31" s="2">
        <v>-1</v>
      </c>
      <c r="N31" s="2">
        <v>-1</v>
      </c>
      <c r="O31" s="2">
        <v>0</v>
      </c>
      <c r="T31" s="22">
        <v>12</v>
      </c>
      <c r="U31" s="22" t="s">
        <v>27</v>
      </c>
      <c r="V31" s="22" t="s">
        <v>217</v>
      </c>
      <c r="AG31" s="22">
        <v>14</v>
      </c>
      <c r="AQ31" s="22">
        <v>53</v>
      </c>
      <c r="AS31" s="78">
        <f t="shared" si="0"/>
        <v>0.70666666666666667</v>
      </c>
      <c r="AY31" s="41" t="s">
        <v>161</v>
      </c>
    </row>
    <row r="32" spans="1:52">
      <c r="A32" s="4">
        <v>25</v>
      </c>
      <c r="B32" s="4" t="s">
        <v>142</v>
      </c>
      <c r="C32" s="10" t="s">
        <v>143</v>
      </c>
      <c r="D32" s="10"/>
      <c r="E32" s="10"/>
      <c r="J32" s="22">
        <v>14</v>
      </c>
      <c r="K32" s="2">
        <v>0</v>
      </c>
      <c r="L32" s="2">
        <v>-1</v>
      </c>
      <c r="O32" s="2">
        <v>11</v>
      </c>
      <c r="Q32" s="22">
        <v>-1</v>
      </c>
      <c r="R32" s="22">
        <v>-1</v>
      </c>
      <c r="S32" s="22">
        <v>-1</v>
      </c>
      <c r="T32" s="22">
        <v>0</v>
      </c>
      <c r="V32" s="22" t="s">
        <v>159</v>
      </c>
      <c r="W32" s="2">
        <v>-1</v>
      </c>
      <c r="X32" s="2">
        <v>-1</v>
      </c>
      <c r="Y32" s="2">
        <v>-1</v>
      </c>
      <c r="Z32" s="2">
        <v>-1</v>
      </c>
      <c r="AC32" s="22">
        <v>-1</v>
      </c>
      <c r="AD32" s="22">
        <v>-1</v>
      </c>
      <c r="AE32" s="22">
        <v>-1</v>
      </c>
      <c r="AG32" s="22">
        <v>0</v>
      </c>
      <c r="AQ32" s="22">
        <v>0</v>
      </c>
      <c r="AS32" s="78">
        <f t="shared" si="0"/>
        <v>0</v>
      </c>
      <c r="AY32" s="42" t="s">
        <v>205</v>
      </c>
      <c r="AZ32" s="41" t="s">
        <v>161</v>
      </c>
    </row>
    <row r="33" spans="1:56">
      <c r="A33" s="4">
        <v>26</v>
      </c>
      <c r="B33" s="4" t="s">
        <v>231</v>
      </c>
      <c r="C33" s="10" t="s">
        <v>144</v>
      </c>
      <c r="D33" s="10"/>
      <c r="E33" s="10"/>
      <c r="J33" s="22">
        <v>14</v>
      </c>
      <c r="K33" s="2">
        <v>0</v>
      </c>
      <c r="L33" s="2">
        <v>-1</v>
      </c>
      <c r="O33" s="2">
        <v>11</v>
      </c>
      <c r="Q33" s="22">
        <v>-1</v>
      </c>
      <c r="R33" s="22">
        <v>-1</v>
      </c>
      <c r="S33" s="22">
        <v>-1</v>
      </c>
      <c r="T33" s="22">
        <v>0</v>
      </c>
      <c r="V33" s="22" t="s">
        <v>159</v>
      </c>
      <c r="W33" s="2">
        <v>-1</v>
      </c>
      <c r="X33" s="2">
        <v>-1</v>
      </c>
      <c r="AE33" s="22">
        <v>-1</v>
      </c>
      <c r="AG33" s="22">
        <v>0</v>
      </c>
      <c r="AQ33" s="22">
        <v>43</v>
      </c>
      <c r="AS33" s="78">
        <f t="shared" si="0"/>
        <v>0.57333333333333336</v>
      </c>
      <c r="AY33" s="42" t="s">
        <v>217</v>
      </c>
      <c r="AZ33" s="42" t="s">
        <v>205</v>
      </c>
    </row>
    <row r="34" spans="1:56">
      <c r="A34" s="4"/>
      <c r="B34" s="4" t="s">
        <v>1</v>
      </c>
      <c r="C34" s="10"/>
      <c r="D34" s="10"/>
      <c r="E34" s="10"/>
      <c r="J34" s="22">
        <v>14</v>
      </c>
      <c r="K34" s="2">
        <v>2</v>
      </c>
      <c r="O34" s="2">
        <v>0</v>
      </c>
      <c r="P34" s="22">
        <v>-1</v>
      </c>
      <c r="Q34" s="22">
        <v>-1</v>
      </c>
      <c r="T34" s="22">
        <v>13</v>
      </c>
      <c r="U34" s="22" t="s">
        <v>24</v>
      </c>
      <c r="V34" s="22" t="s">
        <v>217</v>
      </c>
      <c r="AG34" s="22">
        <v>16</v>
      </c>
      <c r="AQ34" s="22">
        <v>48</v>
      </c>
      <c r="AS34" s="78">
        <f t="shared" si="0"/>
        <v>0.64</v>
      </c>
      <c r="AY34" s="42"/>
      <c r="AZ34" s="42"/>
    </row>
    <row r="35" spans="1:56">
      <c r="A35" s="4">
        <v>27</v>
      </c>
      <c r="B35" s="4" t="s">
        <v>230</v>
      </c>
      <c r="C35" s="10" t="s">
        <v>182</v>
      </c>
      <c r="D35" s="10"/>
      <c r="E35" s="10"/>
      <c r="J35" s="22">
        <v>14</v>
      </c>
      <c r="K35" s="2">
        <v>0</v>
      </c>
      <c r="L35" s="2">
        <v>-1</v>
      </c>
      <c r="O35" s="2">
        <v>10</v>
      </c>
      <c r="P35" s="22">
        <v>-1</v>
      </c>
      <c r="Q35" s="22">
        <v>-1</v>
      </c>
      <c r="T35" s="22">
        <v>12</v>
      </c>
      <c r="U35" s="22" t="s">
        <v>28</v>
      </c>
      <c r="V35" s="22" t="s">
        <v>217</v>
      </c>
      <c r="AC35" s="22">
        <v>-1</v>
      </c>
      <c r="AD35" s="22">
        <v>-1</v>
      </c>
      <c r="AG35" s="22">
        <v>10</v>
      </c>
      <c r="AN35" s="22" t="s">
        <v>166</v>
      </c>
      <c r="AQ35" s="22">
        <v>35</v>
      </c>
      <c r="AS35" s="78">
        <f t="shared" si="0"/>
        <v>0.46666666666666667</v>
      </c>
      <c r="AY35" s="42" t="s">
        <v>165</v>
      </c>
      <c r="AZ35" s="42" t="s">
        <v>217</v>
      </c>
    </row>
    <row r="36" spans="1:56">
      <c r="A36" s="4">
        <v>28</v>
      </c>
      <c r="B36" s="4" t="s">
        <v>229</v>
      </c>
      <c r="C36" s="10" t="s">
        <v>183</v>
      </c>
      <c r="D36" s="10"/>
      <c r="E36" s="10"/>
      <c r="J36" s="22">
        <v>14</v>
      </c>
      <c r="K36" s="2">
        <v>0</v>
      </c>
      <c r="L36" s="2">
        <v>-1</v>
      </c>
      <c r="O36" s="2">
        <v>12</v>
      </c>
      <c r="T36" s="22">
        <v>10</v>
      </c>
      <c r="U36" s="22" t="s">
        <v>28</v>
      </c>
      <c r="V36" s="22" t="s">
        <v>217</v>
      </c>
      <c r="AG36" s="22">
        <v>12</v>
      </c>
      <c r="AN36" s="22" t="s">
        <v>163</v>
      </c>
      <c r="AQ36" s="22">
        <v>0</v>
      </c>
      <c r="AS36" s="78">
        <f t="shared" si="0"/>
        <v>0</v>
      </c>
      <c r="AY36" s="42" t="s">
        <v>219</v>
      </c>
      <c r="AZ36" s="42" t="s">
        <v>165</v>
      </c>
    </row>
    <row r="37" spans="1:56">
      <c r="A37" s="4">
        <v>29</v>
      </c>
      <c r="B37" s="4" t="s">
        <v>184</v>
      </c>
      <c r="C37" s="10" t="s">
        <v>185</v>
      </c>
      <c r="D37" s="10"/>
      <c r="E37" s="10"/>
      <c r="J37" s="22">
        <v>14</v>
      </c>
      <c r="K37" s="2">
        <v>1</v>
      </c>
      <c r="O37" s="2">
        <v>13</v>
      </c>
      <c r="T37" s="22">
        <v>12</v>
      </c>
      <c r="U37" s="22" t="s">
        <v>26</v>
      </c>
      <c r="V37" s="22" t="s">
        <v>217</v>
      </c>
      <c r="AC37" s="22">
        <v>-1</v>
      </c>
      <c r="AD37" s="22">
        <v>-1</v>
      </c>
      <c r="AG37" s="22">
        <v>14</v>
      </c>
      <c r="AN37" s="22" t="s">
        <v>161</v>
      </c>
      <c r="AQ37" s="22">
        <v>58</v>
      </c>
      <c r="AS37" s="78">
        <f t="shared" si="0"/>
        <v>0.77333333333333332</v>
      </c>
      <c r="AY37" s="42" t="s">
        <v>216</v>
      </c>
      <c r="AZ37" s="42" t="s">
        <v>219</v>
      </c>
    </row>
    <row r="38" spans="1:56">
      <c r="A38" s="4">
        <v>30</v>
      </c>
      <c r="B38" s="4" t="s">
        <v>228</v>
      </c>
      <c r="C38" s="10" t="s">
        <v>186</v>
      </c>
      <c r="D38" s="10"/>
      <c r="E38" s="10"/>
      <c r="J38" s="22">
        <v>14</v>
      </c>
      <c r="K38" s="2">
        <v>2</v>
      </c>
      <c r="L38" s="2">
        <v>-1</v>
      </c>
      <c r="O38" s="2">
        <v>13</v>
      </c>
      <c r="T38" s="22">
        <v>12</v>
      </c>
      <c r="U38" s="22" t="s">
        <v>25</v>
      </c>
      <c r="V38" s="22" t="s">
        <v>217</v>
      </c>
      <c r="AG38" s="22">
        <v>14</v>
      </c>
      <c r="AN38" s="22" t="s">
        <v>216</v>
      </c>
      <c r="AQ38" s="22">
        <v>64</v>
      </c>
      <c r="AS38" s="78">
        <f t="shared" si="0"/>
        <v>0.85333333333333339</v>
      </c>
      <c r="AY38" s="42" t="s">
        <v>220</v>
      </c>
      <c r="AZ38" s="42" t="s">
        <v>216</v>
      </c>
    </row>
    <row r="39" spans="1:56">
      <c r="A39" s="4">
        <v>31</v>
      </c>
      <c r="B39" s="4" t="s">
        <v>227</v>
      </c>
      <c r="C39" s="10" t="s">
        <v>187</v>
      </c>
      <c r="D39" s="10"/>
      <c r="E39" s="10"/>
      <c r="J39" s="22">
        <v>14</v>
      </c>
      <c r="K39" s="2">
        <v>2</v>
      </c>
      <c r="O39" s="2">
        <v>13</v>
      </c>
      <c r="T39" s="22">
        <v>13</v>
      </c>
      <c r="V39" s="22" t="s">
        <v>217</v>
      </c>
      <c r="Y39" s="2">
        <v>-1</v>
      </c>
      <c r="Z39" s="2">
        <v>-1</v>
      </c>
      <c r="AG39" s="22">
        <v>16</v>
      </c>
      <c r="AQ39" s="22">
        <v>50</v>
      </c>
      <c r="AS39" s="78">
        <f t="shared" si="0"/>
        <v>0.66666666666666663</v>
      </c>
      <c r="AY39" s="42" t="s">
        <v>221</v>
      </c>
      <c r="AZ39" s="42" t="s">
        <v>220</v>
      </c>
    </row>
    <row r="40" spans="1:56">
      <c r="A40" s="4">
        <v>32</v>
      </c>
      <c r="B40" s="4" t="s">
        <v>188</v>
      </c>
      <c r="C40" s="10" t="s">
        <v>189</v>
      </c>
      <c r="D40" s="10"/>
      <c r="E40" s="10"/>
      <c r="J40" s="22">
        <v>14</v>
      </c>
      <c r="K40" s="2">
        <v>1</v>
      </c>
      <c r="O40" s="2">
        <v>13</v>
      </c>
      <c r="T40" s="22">
        <v>13</v>
      </c>
      <c r="U40" s="22" t="s">
        <v>35</v>
      </c>
      <c r="V40" s="22" t="s">
        <v>217</v>
      </c>
      <c r="AG40" s="22">
        <v>15</v>
      </c>
      <c r="AN40" s="22" t="s">
        <v>168</v>
      </c>
      <c r="AQ40" s="22">
        <v>43</v>
      </c>
      <c r="AS40" s="78">
        <f t="shared" si="0"/>
        <v>0.57333333333333336</v>
      </c>
      <c r="AY40" s="42" t="s">
        <v>166</v>
      </c>
      <c r="AZ40" s="42" t="s">
        <v>221</v>
      </c>
    </row>
    <row r="41" spans="1:56">
      <c r="A41" s="4">
        <v>33</v>
      </c>
      <c r="B41" s="4" t="s">
        <v>226</v>
      </c>
      <c r="C41" s="10" t="s">
        <v>190</v>
      </c>
      <c r="D41" s="10"/>
      <c r="E41" s="10"/>
      <c r="J41" s="22">
        <v>14</v>
      </c>
      <c r="K41" s="2">
        <v>2</v>
      </c>
      <c r="O41" s="2">
        <v>13</v>
      </c>
      <c r="T41" s="22">
        <v>13</v>
      </c>
      <c r="U41" s="22" t="s">
        <v>26</v>
      </c>
      <c r="V41" s="22" t="s">
        <v>217</v>
      </c>
      <c r="AG41" s="22">
        <v>16</v>
      </c>
      <c r="AN41" s="22" t="s">
        <v>217</v>
      </c>
      <c r="AQ41" s="22">
        <v>61</v>
      </c>
      <c r="AS41" s="78">
        <f t="shared" si="0"/>
        <v>0.81333333333333335</v>
      </c>
      <c r="AY41" s="42" t="s">
        <v>221</v>
      </c>
      <c r="AZ41" s="42" t="s">
        <v>166</v>
      </c>
    </row>
    <row r="42" spans="1:56">
      <c r="A42" s="4">
        <v>34</v>
      </c>
      <c r="B42" s="4" t="s">
        <v>191</v>
      </c>
      <c r="C42" s="10" t="s">
        <v>192</v>
      </c>
      <c r="D42" s="10"/>
      <c r="E42" s="10"/>
      <c r="J42" s="22">
        <v>14</v>
      </c>
      <c r="K42" s="2">
        <v>1</v>
      </c>
      <c r="O42" s="2">
        <v>13</v>
      </c>
      <c r="T42" s="22">
        <v>13</v>
      </c>
      <c r="U42" s="22" t="s">
        <v>26</v>
      </c>
      <c r="V42" s="22" t="s">
        <v>217</v>
      </c>
      <c r="AG42" s="22">
        <v>15</v>
      </c>
      <c r="AN42" s="22" t="s">
        <v>218</v>
      </c>
      <c r="AQ42" s="22">
        <v>50</v>
      </c>
      <c r="AS42" s="78">
        <f t="shared" si="0"/>
        <v>0.66666666666666663</v>
      </c>
      <c r="AY42" s="42" t="s">
        <v>165</v>
      </c>
      <c r="AZ42" s="42" t="s">
        <v>221</v>
      </c>
    </row>
    <row r="43" spans="1:56">
      <c r="A43" s="4">
        <v>35</v>
      </c>
      <c r="B43" s="4" t="s">
        <v>225</v>
      </c>
      <c r="C43" s="10" t="s">
        <v>193</v>
      </c>
      <c r="D43" s="10"/>
      <c r="E43" s="10"/>
      <c r="J43" s="22">
        <v>14</v>
      </c>
      <c r="K43" s="2">
        <v>1</v>
      </c>
      <c r="O43" s="2">
        <v>13</v>
      </c>
      <c r="R43" s="22">
        <v>-1</v>
      </c>
      <c r="S43" s="22">
        <v>-1</v>
      </c>
      <c r="T43" s="22">
        <v>0</v>
      </c>
      <c r="V43" s="22" t="s">
        <v>159</v>
      </c>
      <c r="W43" s="2">
        <v>-1</v>
      </c>
      <c r="X43" s="2">
        <v>-1</v>
      </c>
      <c r="Y43" s="2">
        <v>-1</v>
      </c>
      <c r="Z43" s="2">
        <v>-1</v>
      </c>
      <c r="AG43" s="22">
        <v>13</v>
      </c>
      <c r="AQ43" s="22">
        <v>35</v>
      </c>
      <c r="AS43" s="78">
        <f t="shared" si="0"/>
        <v>0.46666666666666667</v>
      </c>
      <c r="AY43" s="42" t="s">
        <v>220</v>
      </c>
      <c r="AZ43" s="42" t="s">
        <v>165</v>
      </c>
    </row>
    <row r="44" spans="1:56">
      <c r="A44" s="4">
        <v>36</v>
      </c>
      <c r="B44" s="4" t="s">
        <v>194</v>
      </c>
      <c r="C44" s="10" t="s">
        <v>195</v>
      </c>
      <c r="D44" s="10"/>
      <c r="E44" s="10"/>
      <c r="J44" s="22">
        <v>14</v>
      </c>
      <c r="K44" s="2">
        <v>1</v>
      </c>
      <c r="O44" s="2">
        <v>13</v>
      </c>
      <c r="T44" s="22">
        <v>13</v>
      </c>
      <c r="U44" s="22" t="s">
        <v>27</v>
      </c>
      <c r="V44" s="22" t="s">
        <v>217</v>
      </c>
      <c r="AG44" s="22">
        <v>13</v>
      </c>
      <c r="AQ44" s="22">
        <v>50</v>
      </c>
      <c r="AS44" s="78">
        <f t="shared" si="0"/>
        <v>0.66666666666666663</v>
      </c>
      <c r="AZ44" s="42" t="s">
        <v>220</v>
      </c>
    </row>
    <row r="45" spans="1:56">
      <c r="A45" s="4">
        <v>37</v>
      </c>
      <c r="B45" s="4" t="s">
        <v>224</v>
      </c>
      <c r="C45" s="10" t="s">
        <v>196</v>
      </c>
      <c r="D45" s="10"/>
      <c r="E45" s="10"/>
      <c r="J45" s="22">
        <v>14</v>
      </c>
      <c r="K45" s="2">
        <v>2</v>
      </c>
      <c r="O45" s="2">
        <v>13</v>
      </c>
      <c r="T45" s="22">
        <v>13</v>
      </c>
      <c r="U45" s="22" t="s">
        <v>26</v>
      </c>
      <c r="V45" s="22" t="s">
        <v>217</v>
      </c>
      <c r="W45" s="2">
        <v>-1</v>
      </c>
      <c r="AE45" s="22">
        <v>-1</v>
      </c>
      <c r="AG45" s="22">
        <v>0</v>
      </c>
      <c r="AQ45" s="22">
        <v>48</v>
      </c>
      <c r="AS45" s="78">
        <f t="shared" si="0"/>
        <v>0.64</v>
      </c>
      <c r="AY45" s="42" t="s">
        <v>205</v>
      </c>
    </row>
    <row r="46" spans="1:56">
      <c r="A46" s="4">
        <v>38</v>
      </c>
      <c r="B46" s="4" t="s">
        <v>223</v>
      </c>
      <c r="C46" s="10" t="s">
        <v>197</v>
      </c>
      <c r="D46" s="10"/>
      <c r="E46" s="10"/>
      <c r="J46" s="22">
        <v>14</v>
      </c>
      <c r="K46" s="2">
        <v>1</v>
      </c>
      <c r="L46" s="2">
        <v>-1</v>
      </c>
      <c r="N46" s="2">
        <v>-1</v>
      </c>
      <c r="O46" s="2">
        <v>13</v>
      </c>
      <c r="Q46" s="22">
        <v>-1</v>
      </c>
      <c r="T46" s="22">
        <v>13</v>
      </c>
      <c r="U46" s="22" t="s">
        <v>25</v>
      </c>
      <c r="V46" s="22" t="s">
        <v>217</v>
      </c>
      <c r="AG46" s="22">
        <v>15</v>
      </c>
      <c r="AQ46" s="22">
        <v>49</v>
      </c>
      <c r="AS46" s="78">
        <f t="shared" si="0"/>
        <v>0.65333333333333332</v>
      </c>
      <c r="AY46" s="42" t="s">
        <v>159</v>
      </c>
      <c r="AZ46" s="42" t="s">
        <v>205</v>
      </c>
    </row>
    <row r="47" spans="1:56">
      <c r="A47" s="4">
        <v>39</v>
      </c>
      <c r="B47" s="4" t="s">
        <v>222</v>
      </c>
      <c r="C47" s="10" t="s">
        <v>198</v>
      </c>
      <c r="D47" s="10"/>
      <c r="E47" s="10"/>
      <c r="J47" s="22">
        <v>14</v>
      </c>
      <c r="K47" s="2">
        <v>2</v>
      </c>
      <c r="O47" s="2">
        <v>13</v>
      </c>
      <c r="T47" s="22">
        <v>11</v>
      </c>
      <c r="U47" s="22" t="s">
        <v>26</v>
      </c>
      <c r="V47" s="22" t="s">
        <v>217</v>
      </c>
      <c r="AG47" s="22">
        <v>16</v>
      </c>
      <c r="AQ47" s="22">
        <v>49</v>
      </c>
      <c r="AS47" s="78">
        <f t="shared" si="0"/>
        <v>0.65333333333333332</v>
      </c>
      <c r="AY47" s="42" t="s">
        <v>0</v>
      </c>
      <c r="AZ47" s="42" t="s">
        <v>159</v>
      </c>
    </row>
    <row r="48" spans="1:56" ht="50" customHeight="1">
      <c r="A48" s="34"/>
      <c r="B48" s="34"/>
      <c r="C48" s="53"/>
      <c r="D48" s="53"/>
      <c r="E48" s="53"/>
      <c r="F48" s="33"/>
      <c r="G48" s="33"/>
      <c r="H48" s="33"/>
      <c r="I48" s="33"/>
      <c r="J48" s="33" t="s">
        <v>69</v>
      </c>
      <c r="K48" s="34" t="s">
        <v>19</v>
      </c>
      <c r="L48" s="34"/>
      <c r="M48" s="34"/>
      <c r="N48" s="34"/>
      <c r="O48" s="34" t="s">
        <v>70</v>
      </c>
      <c r="P48" s="33"/>
      <c r="Q48" s="33"/>
      <c r="R48" s="33"/>
      <c r="S48" s="33"/>
      <c r="T48" s="33" t="s">
        <v>71</v>
      </c>
      <c r="U48" s="33"/>
      <c r="V48" s="33"/>
      <c r="W48" s="34"/>
      <c r="X48" s="34"/>
      <c r="Y48" s="34"/>
      <c r="Z48" s="34"/>
      <c r="AA48" s="34"/>
      <c r="AB48" s="34" t="s">
        <v>72</v>
      </c>
      <c r="AC48" s="33"/>
      <c r="AD48" s="33"/>
      <c r="AE48" s="33"/>
      <c r="AF48" s="33"/>
      <c r="AG48" s="33"/>
      <c r="AH48" s="34"/>
      <c r="AI48" s="34"/>
      <c r="AJ48" s="34"/>
      <c r="AK48" s="34"/>
      <c r="AL48" s="34" t="s">
        <v>73</v>
      </c>
      <c r="AM48" s="33"/>
      <c r="AN48" s="33"/>
      <c r="AO48" s="33"/>
      <c r="AP48" s="33"/>
      <c r="AQ48" s="33"/>
      <c r="AR48" s="77"/>
      <c r="AS48" s="34"/>
      <c r="AT48" s="34"/>
      <c r="AU48" s="34"/>
      <c r="AV48" s="34"/>
      <c r="AW48" s="33"/>
      <c r="AX48" s="33"/>
      <c r="AY48" s="54" t="s">
        <v>221</v>
      </c>
      <c r="AZ48" s="54" t="s">
        <v>0</v>
      </c>
      <c r="BA48" s="34"/>
      <c r="BB48" s="34"/>
      <c r="BC48" s="34"/>
      <c r="BD48" s="34"/>
    </row>
    <row r="49" spans="1:52">
      <c r="A49" s="1"/>
      <c r="B49" s="1"/>
      <c r="C49" s="39"/>
      <c r="D49" s="39"/>
      <c r="E49" s="39"/>
      <c r="AY49" s="42" t="s">
        <v>168</v>
      </c>
      <c r="AZ49" s="42" t="s">
        <v>221</v>
      </c>
    </row>
    <row r="50" spans="1:52">
      <c r="A50" s="1"/>
      <c r="B50" s="1"/>
      <c r="C50" s="39"/>
      <c r="D50" s="39"/>
      <c r="E50" s="39"/>
      <c r="AY50" s="42" t="s">
        <v>217</v>
      </c>
      <c r="AZ50" s="42" t="s">
        <v>168</v>
      </c>
    </row>
    <row r="51" spans="1:52">
      <c r="AY51" s="42" t="s">
        <v>218</v>
      </c>
      <c r="AZ51" s="42" t="s">
        <v>217</v>
      </c>
    </row>
    <row r="52" spans="1:52">
      <c r="AZ52" s="42" t="s">
        <v>218</v>
      </c>
    </row>
  </sheetData>
  <mergeCells count="2">
    <mergeCell ref="A1:C1"/>
    <mergeCell ref="A3:C3"/>
  </mergeCells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tabSelected="1" topLeftCell="A9" workbookViewId="0">
      <selection activeCell="D47" sqref="D47"/>
    </sheetView>
  </sheetViews>
  <sheetFormatPr baseColWidth="10" defaultRowHeight="15" x14ac:dyDescent="0"/>
  <cols>
    <col min="1" max="1" width="3" customWidth="1"/>
    <col min="2" max="2" width="20.33203125" customWidth="1"/>
    <col min="3" max="3" width="11.6640625" customWidth="1"/>
    <col min="4" max="4" width="6.5" customWidth="1"/>
    <col min="5" max="5" width="7" customWidth="1"/>
    <col min="6" max="7" width="3" style="22" customWidth="1"/>
    <col min="8" max="8" width="3" style="45" customWidth="1"/>
    <col min="9" max="10" width="3" style="22" customWidth="1"/>
    <col min="11" max="13" width="3" style="2" customWidth="1"/>
    <col min="14" max="14" width="3" style="46" customWidth="1"/>
    <col min="15" max="18" width="3" style="22" customWidth="1"/>
    <col min="19" max="20" width="3" style="2" customWidth="1"/>
    <col min="21" max="21" width="3" style="59" customWidth="1"/>
    <col min="22" max="22" width="3" style="2" customWidth="1"/>
    <col min="23" max="23" width="3" style="59" customWidth="1"/>
    <col min="24" max="26" width="3" style="22" customWidth="1"/>
    <col min="27" max="29" width="3" style="2" customWidth="1"/>
    <col min="30" max="32" width="3" style="22" customWidth="1"/>
    <col min="33" max="35" width="3" style="2" customWidth="1"/>
    <col min="36" max="38" width="3" style="22" customWidth="1"/>
    <col min="39" max="41" width="3" style="2" customWidth="1"/>
  </cols>
  <sheetData>
    <row r="1" spans="1:47" ht="88" customHeight="1">
      <c r="D1" t="s">
        <v>98</v>
      </c>
      <c r="E1" t="s">
        <v>83</v>
      </c>
      <c r="F1" s="33" t="s">
        <v>202</v>
      </c>
      <c r="G1" s="33"/>
      <c r="H1" s="34"/>
      <c r="I1" s="33" t="s">
        <v>203</v>
      </c>
      <c r="J1" s="33" t="s">
        <v>7</v>
      </c>
      <c r="K1" s="34"/>
      <c r="L1" s="34"/>
      <c r="M1" s="34" t="s">
        <v>204</v>
      </c>
      <c r="N1" s="34"/>
      <c r="O1" s="33"/>
      <c r="P1" s="33"/>
      <c r="Q1" s="33"/>
      <c r="R1" s="33"/>
      <c r="S1" s="34"/>
      <c r="T1" s="34"/>
      <c r="U1" s="34"/>
      <c r="V1" s="34" t="s">
        <v>21</v>
      </c>
      <c r="W1" s="60" t="s">
        <v>67</v>
      </c>
      <c r="X1" s="33"/>
      <c r="Y1" s="33"/>
      <c r="Z1" s="33"/>
      <c r="AA1" s="34"/>
      <c r="AB1" s="34"/>
      <c r="AC1" s="34" t="s">
        <v>80</v>
      </c>
      <c r="AD1" s="33"/>
      <c r="AE1" s="33"/>
      <c r="AF1" s="33"/>
      <c r="AG1" s="34"/>
      <c r="AH1" s="34"/>
      <c r="AI1" s="34"/>
      <c r="AJ1" s="33"/>
      <c r="AK1" s="33"/>
      <c r="AL1" s="33"/>
      <c r="AM1" s="34"/>
      <c r="AN1" s="34"/>
      <c r="AO1" s="34"/>
    </row>
    <row r="2" spans="1:47" ht="15" customHeight="1">
      <c r="F2" s="22" t="s">
        <v>167</v>
      </c>
      <c r="G2" s="22" t="s">
        <v>177</v>
      </c>
      <c r="I2" s="22" t="s">
        <v>178</v>
      </c>
      <c r="K2" s="2" t="s">
        <v>167</v>
      </c>
      <c r="L2" s="2" t="s">
        <v>177</v>
      </c>
      <c r="M2" s="2" t="s">
        <v>178</v>
      </c>
      <c r="O2" s="22" t="s">
        <v>167</v>
      </c>
      <c r="P2" s="22" t="s">
        <v>177</v>
      </c>
      <c r="Q2" s="22" t="s">
        <v>178</v>
      </c>
      <c r="S2" s="2" t="s">
        <v>167</v>
      </c>
      <c r="T2" s="2" t="s">
        <v>177</v>
      </c>
      <c r="V2" s="2" t="s">
        <v>178</v>
      </c>
      <c r="X2" s="22" t="s">
        <v>167</v>
      </c>
      <c r="Y2" s="22" t="s">
        <v>177</v>
      </c>
      <c r="Z2" s="22" t="s">
        <v>178</v>
      </c>
      <c r="AA2" s="2" t="s">
        <v>167</v>
      </c>
      <c r="AB2" s="2" t="s">
        <v>177</v>
      </c>
      <c r="AC2" s="2" t="s">
        <v>178</v>
      </c>
      <c r="AD2" s="22" t="s">
        <v>167</v>
      </c>
      <c r="AE2" s="22" t="s">
        <v>177</v>
      </c>
      <c r="AF2" s="22" t="s">
        <v>178</v>
      </c>
      <c r="AG2" s="2" t="s">
        <v>167</v>
      </c>
      <c r="AH2" s="2" t="s">
        <v>177</v>
      </c>
      <c r="AI2" s="2" t="s">
        <v>178</v>
      </c>
      <c r="AJ2" s="22" t="s">
        <v>167</v>
      </c>
      <c r="AK2" s="22" t="s">
        <v>177</v>
      </c>
      <c r="AL2" s="22" t="s">
        <v>178</v>
      </c>
      <c r="AM2" s="2" t="s">
        <v>167</v>
      </c>
      <c r="AN2" s="2" t="s">
        <v>177</v>
      </c>
      <c r="AO2" s="2" t="s">
        <v>178</v>
      </c>
      <c r="AP2" s="12" t="s">
        <v>167</v>
      </c>
      <c r="AQ2" s="12"/>
      <c r="AR2" s="12"/>
      <c r="AS2" s="12"/>
      <c r="AT2" s="12"/>
      <c r="AU2" s="12"/>
    </row>
    <row r="3" spans="1:47" s="30" customFormat="1" ht="21" customHeight="1">
      <c r="A3" s="28"/>
      <c r="B3" s="28"/>
      <c r="C3" s="29"/>
      <c r="D3" s="29"/>
      <c r="E3" s="29"/>
      <c r="F3" s="50" t="s">
        <v>172</v>
      </c>
      <c r="G3" s="50">
        <v>1</v>
      </c>
      <c r="H3" s="51" t="s">
        <v>13</v>
      </c>
      <c r="I3" s="50"/>
      <c r="J3" s="50"/>
      <c r="K3" s="51" t="s">
        <v>11</v>
      </c>
      <c r="L3" s="51" t="s">
        <v>9</v>
      </c>
      <c r="M3" s="51"/>
      <c r="N3" s="51" t="s">
        <v>10</v>
      </c>
      <c r="O3" s="43" t="s">
        <v>172</v>
      </c>
      <c r="P3" s="43">
        <v>3</v>
      </c>
      <c r="Q3" s="43"/>
      <c r="R3" s="43" t="s">
        <v>20</v>
      </c>
      <c r="S3" s="51" t="s">
        <v>172</v>
      </c>
      <c r="T3" s="51">
        <v>4</v>
      </c>
      <c r="U3" s="51"/>
      <c r="V3" s="51"/>
      <c r="W3" s="51"/>
      <c r="X3" s="43" t="s">
        <v>172</v>
      </c>
      <c r="Y3" s="43">
        <v>5</v>
      </c>
      <c r="Z3" s="43"/>
      <c r="AA3" s="51" t="s">
        <v>172</v>
      </c>
      <c r="AB3" s="51">
        <v>6</v>
      </c>
      <c r="AC3" s="51"/>
      <c r="AD3" s="43" t="s">
        <v>172</v>
      </c>
      <c r="AE3" s="43">
        <v>7</v>
      </c>
      <c r="AF3" s="43"/>
      <c r="AG3" s="51" t="s">
        <v>172</v>
      </c>
      <c r="AH3" s="51">
        <v>8</v>
      </c>
      <c r="AI3" s="51"/>
      <c r="AJ3" s="43" t="s">
        <v>172</v>
      </c>
      <c r="AK3" s="43">
        <v>9</v>
      </c>
      <c r="AL3" s="43"/>
      <c r="AM3" s="51" t="s">
        <v>172</v>
      </c>
      <c r="AN3" s="51">
        <v>10</v>
      </c>
      <c r="AO3" s="51"/>
      <c r="AP3" s="52" t="s">
        <v>173</v>
      </c>
    </row>
    <row r="4" spans="1:47" s="16" customFormat="1" ht="21" customHeight="1">
      <c r="A4" s="89" t="s">
        <v>169</v>
      </c>
      <c r="B4" s="89"/>
      <c r="C4" s="89"/>
      <c r="D4" s="83"/>
      <c r="E4" s="79"/>
      <c r="F4" s="20"/>
      <c r="G4" s="21"/>
      <c r="H4" s="14"/>
      <c r="I4" s="20"/>
      <c r="J4" s="20"/>
      <c r="K4" s="14"/>
      <c r="L4" s="14"/>
      <c r="M4" s="14"/>
      <c r="N4" s="14"/>
      <c r="O4" s="26"/>
      <c r="P4" s="26"/>
      <c r="Q4" s="26"/>
      <c r="R4" s="26"/>
      <c r="S4" s="14"/>
      <c r="T4" s="14"/>
      <c r="U4" s="14"/>
      <c r="V4" s="14"/>
      <c r="W4" s="60"/>
      <c r="X4" s="26"/>
      <c r="Y4" s="26"/>
      <c r="Z4" s="26"/>
      <c r="AA4" s="14"/>
      <c r="AB4" s="14"/>
      <c r="AC4" s="14"/>
      <c r="AD4" s="26"/>
      <c r="AE4" s="26"/>
      <c r="AF4" s="26"/>
      <c r="AG4" s="15"/>
      <c r="AH4" s="15"/>
      <c r="AI4" s="14"/>
      <c r="AJ4" s="26"/>
      <c r="AK4" s="26"/>
      <c r="AL4" s="26"/>
      <c r="AM4" s="14"/>
      <c r="AN4" s="14"/>
      <c r="AO4" s="14"/>
    </row>
    <row r="5" spans="1:47" ht="21" customHeight="1">
      <c r="A5" s="90" t="s">
        <v>78</v>
      </c>
      <c r="B5" s="91"/>
      <c r="C5" s="91"/>
      <c r="D5" s="84"/>
      <c r="E5" s="82">
        <v>41964</v>
      </c>
      <c r="F5" s="22">
        <v>29</v>
      </c>
      <c r="G5" s="22">
        <v>1</v>
      </c>
      <c r="I5" s="22">
        <v>3</v>
      </c>
      <c r="K5" s="2">
        <v>6</v>
      </c>
      <c r="L5" s="2">
        <v>8</v>
      </c>
      <c r="M5" s="2">
        <v>10</v>
      </c>
      <c r="N5" s="46">
        <v>10</v>
      </c>
      <c r="O5" s="22">
        <v>13</v>
      </c>
      <c r="P5" s="22">
        <v>15</v>
      </c>
      <c r="Q5" s="22">
        <v>17</v>
      </c>
      <c r="R5" s="22">
        <v>17</v>
      </c>
      <c r="S5" s="2">
        <v>20</v>
      </c>
      <c r="T5" s="2">
        <v>22</v>
      </c>
      <c r="U5" s="59">
        <v>24</v>
      </c>
      <c r="V5" s="2">
        <v>24</v>
      </c>
      <c r="W5" s="59">
        <v>27</v>
      </c>
      <c r="X5" s="22">
        <v>27</v>
      </c>
      <c r="Y5" s="22">
        <v>29</v>
      </c>
      <c r="Z5" s="22">
        <v>31</v>
      </c>
      <c r="AA5" s="2">
        <v>3</v>
      </c>
      <c r="AB5" s="2">
        <v>5</v>
      </c>
      <c r="AC5" s="2">
        <v>7</v>
      </c>
      <c r="AD5" s="22">
        <v>10</v>
      </c>
      <c r="AE5" s="22">
        <v>12</v>
      </c>
      <c r="AF5" s="22">
        <v>14</v>
      </c>
      <c r="AG5" s="2">
        <v>17</v>
      </c>
      <c r="AH5" s="2">
        <v>19</v>
      </c>
      <c r="AI5" s="2">
        <v>21</v>
      </c>
      <c r="AJ5" s="22">
        <v>24</v>
      </c>
      <c r="AK5" s="22">
        <v>26</v>
      </c>
      <c r="AL5" s="22">
        <v>28</v>
      </c>
      <c r="AM5" s="2">
        <v>1</v>
      </c>
      <c r="AN5" s="2">
        <v>3</v>
      </c>
      <c r="AO5" s="2">
        <v>5</v>
      </c>
      <c r="AP5" t="s">
        <v>81</v>
      </c>
    </row>
    <row r="6" spans="1:47" s="49" customFormat="1">
      <c r="A6" s="47"/>
      <c r="B6" s="22" t="s">
        <v>8</v>
      </c>
      <c r="C6" s="48" t="s">
        <v>79</v>
      </c>
      <c r="D6" s="48"/>
      <c r="E6" s="48"/>
      <c r="F6" s="22"/>
      <c r="G6" s="22"/>
      <c r="H6" s="22">
        <v>2</v>
      </c>
      <c r="I6" s="22"/>
      <c r="J6" s="22">
        <v>5</v>
      </c>
      <c r="K6" s="22"/>
      <c r="L6" s="22"/>
      <c r="M6" s="22"/>
      <c r="N6" s="22">
        <v>15</v>
      </c>
      <c r="O6" s="22"/>
      <c r="P6" s="22"/>
      <c r="Q6" s="22"/>
      <c r="R6" s="22">
        <v>4</v>
      </c>
      <c r="S6" s="22"/>
      <c r="T6" s="22"/>
      <c r="U6" s="22"/>
      <c r="V6" s="22">
        <v>65</v>
      </c>
      <c r="W6" s="22">
        <v>18</v>
      </c>
      <c r="X6" s="22"/>
      <c r="Y6" s="22"/>
      <c r="Z6" s="22"/>
      <c r="AA6" s="22"/>
      <c r="AB6" s="22"/>
      <c r="AC6" s="22">
        <v>18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>
        <f>SUM(F6:AC6)</f>
        <v>127</v>
      </c>
    </row>
    <row r="7" spans="1:47" s="49" customFormat="1">
      <c r="A7" s="47"/>
      <c r="B7" s="22" t="s">
        <v>82</v>
      </c>
      <c r="C7" s="48"/>
      <c r="D7" s="48"/>
      <c r="E7" s="48"/>
      <c r="F7" s="22"/>
      <c r="G7" s="22"/>
      <c r="H7" s="22">
        <v>0</v>
      </c>
      <c r="I7" s="22"/>
      <c r="J7" s="22">
        <v>0</v>
      </c>
      <c r="K7" s="22"/>
      <c r="L7" s="22"/>
      <c r="M7" s="22"/>
      <c r="N7" s="22">
        <v>2</v>
      </c>
      <c r="O7" s="22"/>
      <c r="P7" s="22"/>
      <c r="Q7" s="22"/>
      <c r="R7" s="22">
        <v>0</v>
      </c>
      <c r="S7" s="22"/>
      <c r="T7" s="22"/>
      <c r="U7" s="22"/>
      <c r="V7" s="22">
        <v>8</v>
      </c>
      <c r="W7" s="22"/>
      <c r="X7" s="22"/>
      <c r="Y7" s="22"/>
      <c r="Z7" s="22"/>
      <c r="AA7" s="22"/>
      <c r="AB7" s="22"/>
      <c r="AC7" s="22">
        <v>0</v>
      </c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</row>
    <row r="8" spans="1:47">
      <c r="A8" s="4">
        <v>1</v>
      </c>
      <c r="B8" s="4" t="s">
        <v>323</v>
      </c>
      <c r="C8" s="10" t="s">
        <v>254</v>
      </c>
      <c r="D8" s="10">
        <v>0</v>
      </c>
      <c r="E8" s="10"/>
      <c r="F8" s="19">
        <v>-1</v>
      </c>
      <c r="G8" s="19"/>
      <c r="H8" s="45">
        <v>1</v>
      </c>
      <c r="I8" s="19"/>
      <c r="J8" s="19">
        <v>5</v>
      </c>
      <c r="K8" s="2">
        <v>-1</v>
      </c>
      <c r="N8" s="46">
        <v>11</v>
      </c>
      <c r="P8" s="22">
        <v>-1</v>
      </c>
      <c r="R8" s="22">
        <v>0</v>
      </c>
      <c r="S8" s="2">
        <v>-1</v>
      </c>
      <c r="T8" s="2">
        <v>-1</v>
      </c>
      <c r="U8" s="59">
        <v>-1</v>
      </c>
      <c r="V8" s="2">
        <v>0</v>
      </c>
      <c r="W8" s="59">
        <v>0</v>
      </c>
      <c r="Y8" s="22">
        <v>-1</v>
      </c>
      <c r="Z8" s="22">
        <v>-1</v>
      </c>
      <c r="AA8" s="2">
        <v>-1</v>
      </c>
      <c r="AB8" s="2">
        <v>-1</v>
      </c>
      <c r="AC8" s="2">
        <v>18</v>
      </c>
      <c r="AP8" s="22">
        <f>SUM(F8:AC8)</f>
        <v>25</v>
      </c>
    </row>
    <row r="9" spans="1:47">
      <c r="A9" s="4">
        <v>2</v>
      </c>
      <c r="B9" s="4" t="s">
        <v>324</v>
      </c>
      <c r="C9" s="10" t="s">
        <v>255</v>
      </c>
      <c r="D9" s="10">
        <v>11</v>
      </c>
      <c r="E9" s="10">
        <v>47</v>
      </c>
      <c r="F9" s="19"/>
      <c r="G9" s="19"/>
      <c r="H9" s="45">
        <v>2</v>
      </c>
      <c r="I9" s="19"/>
      <c r="J9" s="19">
        <v>3</v>
      </c>
      <c r="N9" s="46">
        <v>11</v>
      </c>
      <c r="R9" s="22">
        <v>4</v>
      </c>
      <c r="V9" s="2">
        <v>44</v>
      </c>
      <c r="W9" s="59">
        <v>11</v>
      </c>
      <c r="Z9" s="22">
        <v>-1</v>
      </c>
      <c r="AC9" s="73">
        <v>18</v>
      </c>
      <c r="AP9" s="22">
        <f>SUM(F9:AC9)</f>
        <v>92</v>
      </c>
    </row>
    <row r="10" spans="1:47">
      <c r="A10" s="4">
        <v>3</v>
      </c>
      <c r="B10" s="4" t="s">
        <v>325</v>
      </c>
      <c r="C10" s="10" t="s">
        <v>256</v>
      </c>
      <c r="D10" s="10">
        <v>0</v>
      </c>
      <c r="E10" s="10">
        <v>53</v>
      </c>
      <c r="F10" s="19"/>
      <c r="G10" s="19"/>
      <c r="H10" s="45">
        <v>2</v>
      </c>
      <c r="I10" s="19"/>
      <c r="J10" s="19">
        <v>5</v>
      </c>
      <c r="N10" s="46">
        <v>16</v>
      </c>
      <c r="P10" s="22">
        <v>-1</v>
      </c>
      <c r="R10" s="22">
        <v>4</v>
      </c>
      <c r="V10" s="2">
        <v>55</v>
      </c>
      <c r="W10" s="59">
        <v>17</v>
      </c>
      <c r="Y10" s="22">
        <v>-1</v>
      </c>
      <c r="Z10" s="22">
        <v>-1</v>
      </c>
      <c r="AC10" s="73">
        <v>18</v>
      </c>
      <c r="AD10" s="22">
        <v>-1</v>
      </c>
      <c r="AP10" s="22">
        <f>SUM(F10:AD10)</f>
        <v>113</v>
      </c>
    </row>
    <row r="11" spans="1:47">
      <c r="A11" s="4">
        <v>4</v>
      </c>
      <c r="B11" s="4" t="s">
        <v>99</v>
      </c>
      <c r="C11" s="10" t="s">
        <v>257</v>
      </c>
      <c r="D11" s="10">
        <v>25</v>
      </c>
      <c r="E11" s="10">
        <v>64</v>
      </c>
      <c r="F11" s="19"/>
      <c r="G11" s="19"/>
      <c r="H11" s="45">
        <v>2</v>
      </c>
      <c r="I11" s="19"/>
      <c r="J11" s="19">
        <v>5</v>
      </c>
      <c r="N11" s="46">
        <v>17</v>
      </c>
      <c r="R11" s="22">
        <v>4</v>
      </c>
      <c r="V11" s="2">
        <v>64</v>
      </c>
      <c r="W11" s="59">
        <v>14</v>
      </c>
      <c r="AC11" s="73">
        <v>18</v>
      </c>
      <c r="AP11" s="22">
        <f t="shared" ref="AP11:AP39" si="0">SUM(F11:AC11)</f>
        <v>124</v>
      </c>
    </row>
    <row r="12" spans="1:47">
      <c r="A12" s="4">
        <v>5</v>
      </c>
      <c r="B12" s="4" t="s">
        <v>100</v>
      </c>
      <c r="C12" s="10" t="s">
        <v>258</v>
      </c>
      <c r="D12" s="10">
        <v>19</v>
      </c>
      <c r="E12" s="10">
        <v>39</v>
      </c>
      <c r="F12" s="19"/>
      <c r="G12" s="19"/>
      <c r="H12" s="45">
        <v>0</v>
      </c>
      <c r="I12" s="19"/>
      <c r="J12" s="19">
        <v>5</v>
      </c>
      <c r="N12" s="46">
        <v>17</v>
      </c>
      <c r="R12" s="22">
        <v>4</v>
      </c>
      <c r="V12" s="2">
        <v>58</v>
      </c>
      <c r="W12" s="59">
        <v>0</v>
      </c>
      <c r="AC12" s="73">
        <v>18</v>
      </c>
      <c r="AP12" s="22">
        <f t="shared" si="0"/>
        <v>102</v>
      </c>
    </row>
    <row r="13" spans="1:47">
      <c r="A13" s="4">
        <v>6</v>
      </c>
      <c r="B13" s="4" t="s">
        <v>101</v>
      </c>
      <c r="C13" s="10" t="s">
        <v>259</v>
      </c>
      <c r="D13" s="10">
        <v>0</v>
      </c>
      <c r="E13" s="10"/>
      <c r="F13" s="19">
        <v>-1</v>
      </c>
      <c r="G13" s="19"/>
      <c r="H13" s="45">
        <v>0</v>
      </c>
      <c r="I13" s="19"/>
      <c r="J13" s="19">
        <v>0</v>
      </c>
      <c r="M13" s="2">
        <v>-1</v>
      </c>
      <c r="N13" s="46">
        <v>0</v>
      </c>
      <c r="O13" s="22">
        <v>-1</v>
      </c>
      <c r="P13" s="22">
        <v>-1</v>
      </c>
      <c r="Q13" s="22">
        <v>-1</v>
      </c>
      <c r="R13" s="22">
        <v>0</v>
      </c>
      <c r="S13" s="2">
        <v>-1</v>
      </c>
      <c r="V13" s="2">
        <v>43</v>
      </c>
      <c r="W13" s="59">
        <v>0</v>
      </c>
      <c r="AC13" s="73">
        <v>18</v>
      </c>
      <c r="AD13" s="22">
        <v>-1</v>
      </c>
      <c r="AP13" s="22">
        <f t="shared" si="0"/>
        <v>55</v>
      </c>
    </row>
    <row r="14" spans="1:47">
      <c r="A14" s="4">
        <v>7</v>
      </c>
      <c r="B14" s="4" t="s">
        <v>102</v>
      </c>
      <c r="C14" s="10" t="s">
        <v>260</v>
      </c>
      <c r="D14" s="10">
        <v>18</v>
      </c>
      <c r="E14" s="10">
        <v>53</v>
      </c>
      <c r="F14" s="19"/>
      <c r="G14" s="19"/>
      <c r="H14" s="45">
        <v>2</v>
      </c>
      <c r="I14" s="19"/>
      <c r="J14" s="19">
        <v>5</v>
      </c>
      <c r="N14" s="46">
        <v>15</v>
      </c>
      <c r="P14" s="22">
        <v>-1</v>
      </c>
      <c r="R14" s="22">
        <v>4</v>
      </c>
      <c r="V14" s="2">
        <v>58</v>
      </c>
      <c r="W14" s="59">
        <v>15</v>
      </c>
      <c r="Y14" s="22">
        <v>-1</v>
      </c>
      <c r="Z14" s="22">
        <v>-1</v>
      </c>
      <c r="AC14" s="73">
        <v>18</v>
      </c>
      <c r="AP14" s="22">
        <f t="shared" si="0"/>
        <v>114</v>
      </c>
    </row>
    <row r="15" spans="1:47">
      <c r="A15" s="4">
        <v>8</v>
      </c>
      <c r="B15" s="4" t="s">
        <v>103</v>
      </c>
      <c r="C15" s="10" t="s">
        <v>261</v>
      </c>
      <c r="D15" s="10">
        <v>0</v>
      </c>
      <c r="E15" s="10">
        <v>33</v>
      </c>
      <c r="F15" s="19"/>
      <c r="G15" s="19"/>
      <c r="H15" s="45">
        <v>0</v>
      </c>
      <c r="I15" s="19"/>
      <c r="J15" s="19">
        <v>5</v>
      </c>
      <c r="N15" s="46">
        <v>11</v>
      </c>
      <c r="R15" s="22">
        <v>4</v>
      </c>
      <c r="V15" s="2">
        <v>39</v>
      </c>
      <c r="W15" s="59">
        <v>3</v>
      </c>
      <c r="AC15" s="73">
        <v>18</v>
      </c>
      <c r="AP15" s="22">
        <f t="shared" si="0"/>
        <v>80</v>
      </c>
    </row>
    <row r="16" spans="1:47">
      <c r="A16" s="4">
        <v>9</v>
      </c>
      <c r="B16" s="4" t="s">
        <v>104</v>
      </c>
      <c r="C16" s="10" t="s">
        <v>262</v>
      </c>
      <c r="D16" s="10">
        <v>24</v>
      </c>
      <c r="E16" s="10">
        <v>62</v>
      </c>
      <c r="F16" s="19"/>
      <c r="G16" s="19"/>
      <c r="H16" s="45">
        <v>2</v>
      </c>
      <c r="I16" s="19"/>
      <c r="J16" s="19">
        <v>5</v>
      </c>
      <c r="N16" s="46">
        <v>15</v>
      </c>
      <c r="R16" s="22">
        <v>4</v>
      </c>
      <c r="V16" s="2">
        <v>65</v>
      </c>
      <c r="W16" s="59">
        <v>16</v>
      </c>
      <c r="AC16" s="73">
        <v>18</v>
      </c>
      <c r="AP16" s="22">
        <f t="shared" si="0"/>
        <v>125</v>
      </c>
    </row>
    <row r="17" spans="1:45">
      <c r="A17" s="4">
        <v>10</v>
      </c>
      <c r="B17" s="4" t="s">
        <v>105</v>
      </c>
      <c r="C17" s="10" t="s">
        <v>263</v>
      </c>
      <c r="D17" s="10">
        <v>13</v>
      </c>
      <c r="E17" s="10">
        <v>51</v>
      </c>
      <c r="F17" s="19"/>
      <c r="G17" s="19"/>
      <c r="H17" s="45">
        <v>1</v>
      </c>
      <c r="I17" s="19"/>
      <c r="J17" s="19">
        <v>4</v>
      </c>
      <c r="N17" s="46">
        <v>10</v>
      </c>
      <c r="R17" s="22">
        <v>4</v>
      </c>
      <c r="V17" s="2">
        <v>41</v>
      </c>
      <c r="W17" s="59">
        <v>12</v>
      </c>
      <c r="AC17" s="73">
        <v>18</v>
      </c>
      <c r="AD17" s="22">
        <v>-1</v>
      </c>
      <c r="AP17" s="22">
        <f t="shared" si="0"/>
        <v>90</v>
      </c>
      <c r="AS17" t="s">
        <v>68</v>
      </c>
    </row>
    <row r="18" spans="1:45">
      <c r="A18" s="4">
        <v>11</v>
      </c>
      <c r="B18" s="4" t="s">
        <v>264</v>
      </c>
      <c r="C18" s="10" t="s">
        <v>265</v>
      </c>
      <c r="D18" s="10">
        <v>0</v>
      </c>
      <c r="E18" s="10">
        <v>43</v>
      </c>
      <c r="F18" s="19"/>
      <c r="G18" s="19"/>
      <c r="H18" s="45">
        <v>2</v>
      </c>
      <c r="I18" s="19"/>
      <c r="J18" s="19">
        <v>5</v>
      </c>
      <c r="N18" s="46">
        <v>13</v>
      </c>
      <c r="P18" s="22">
        <v>-1</v>
      </c>
      <c r="R18" s="22">
        <v>4</v>
      </c>
      <c r="S18" s="2">
        <v>-1</v>
      </c>
      <c r="V18" s="2">
        <v>46</v>
      </c>
      <c r="W18" s="59">
        <v>12</v>
      </c>
      <c r="Z18" s="22">
        <v>-1</v>
      </c>
      <c r="AA18" s="2">
        <v>-1</v>
      </c>
      <c r="AC18" s="73">
        <v>18</v>
      </c>
      <c r="AP18" s="22">
        <f t="shared" si="0"/>
        <v>96</v>
      </c>
    </row>
    <row r="19" spans="1:45">
      <c r="A19" s="4">
        <v>12</v>
      </c>
      <c r="B19" s="4" t="s">
        <v>154</v>
      </c>
      <c r="C19" s="10" t="s">
        <v>266</v>
      </c>
      <c r="D19" s="10">
        <v>7</v>
      </c>
      <c r="E19" s="10">
        <v>37</v>
      </c>
      <c r="F19" s="19"/>
      <c r="G19" s="19"/>
      <c r="H19" s="45">
        <v>2</v>
      </c>
      <c r="I19" s="19"/>
      <c r="J19" s="19">
        <v>5</v>
      </c>
      <c r="K19" s="2">
        <v>-1</v>
      </c>
      <c r="M19" s="2">
        <v>-1</v>
      </c>
      <c r="N19" s="46">
        <v>0</v>
      </c>
      <c r="O19" s="22">
        <v>-1</v>
      </c>
      <c r="P19" s="22">
        <v>-1</v>
      </c>
      <c r="Q19" s="22">
        <v>-1</v>
      </c>
      <c r="R19" s="22">
        <v>0</v>
      </c>
      <c r="S19" s="2">
        <v>-1</v>
      </c>
      <c r="V19" s="2">
        <v>30</v>
      </c>
      <c r="W19" s="59">
        <v>4</v>
      </c>
      <c r="AA19" s="2">
        <v>-1</v>
      </c>
      <c r="AC19" s="73">
        <v>18</v>
      </c>
      <c r="AP19" s="22">
        <f t="shared" si="0"/>
        <v>52</v>
      </c>
    </row>
    <row r="20" spans="1:45">
      <c r="A20" s="4">
        <v>13</v>
      </c>
      <c r="B20" s="4" t="s">
        <v>153</v>
      </c>
      <c r="C20" s="10" t="s">
        <v>267</v>
      </c>
      <c r="D20" s="10">
        <v>12</v>
      </c>
      <c r="E20" s="10">
        <v>54</v>
      </c>
      <c r="F20" s="19"/>
      <c r="G20" s="19"/>
      <c r="H20" s="45">
        <v>1</v>
      </c>
      <c r="I20" s="19">
        <v>-1</v>
      </c>
      <c r="J20" s="19">
        <v>5</v>
      </c>
      <c r="N20" s="46">
        <v>13</v>
      </c>
      <c r="R20" s="22">
        <v>3</v>
      </c>
      <c r="S20" s="2">
        <v>-1</v>
      </c>
      <c r="V20" s="2">
        <v>66</v>
      </c>
      <c r="W20" s="59">
        <v>2</v>
      </c>
      <c r="Y20" s="22">
        <v>-1</v>
      </c>
      <c r="AC20" s="73">
        <v>18</v>
      </c>
      <c r="AP20" s="22">
        <f t="shared" si="0"/>
        <v>105</v>
      </c>
    </row>
    <row r="21" spans="1:45">
      <c r="A21" s="4">
        <v>14</v>
      </c>
      <c r="B21" s="4" t="s">
        <v>152</v>
      </c>
      <c r="C21" s="10" t="s">
        <v>268</v>
      </c>
      <c r="D21" s="10">
        <v>20</v>
      </c>
      <c r="E21" s="10">
        <v>67</v>
      </c>
      <c r="F21" s="19"/>
      <c r="G21" s="19"/>
      <c r="H21" s="45">
        <v>1</v>
      </c>
      <c r="I21" s="19"/>
      <c r="J21" s="19">
        <v>4</v>
      </c>
      <c r="N21" s="46">
        <v>17</v>
      </c>
      <c r="R21" s="22">
        <v>4</v>
      </c>
      <c r="S21" s="2">
        <v>-1</v>
      </c>
      <c r="U21" s="59">
        <v>-1</v>
      </c>
      <c r="V21" s="2">
        <v>63</v>
      </c>
      <c r="W21" s="59">
        <v>12</v>
      </c>
      <c r="AC21" s="73">
        <v>18</v>
      </c>
      <c r="AP21" s="22">
        <f t="shared" si="0"/>
        <v>117</v>
      </c>
    </row>
    <row r="22" spans="1:45">
      <c r="A22" s="4">
        <v>15</v>
      </c>
      <c r="B22" s="4" t="s">
        <v>269</v>
      </c>
      <c r="C22" s="10" t="s">
        <v>270</v>
      </c>
      <c r="D22" s="10">
        <v>21</v>
      </c>
      <c r="E22" s="10">
        <v>53</v>
      </c>
      <c r="F22" s="19"/>
      <c r="G22" s="19"/>
      <c r="H22" s="45">
        <v>1</v>
      </c>
      <c r="I22" s="19"/>
      <c r="J22" s="19">
        <v>5</v>
      </c>
      <c r="N22" s="46">
        <v>17</v>
      </c>
      <c r="R22" s="22">
        <v>4</v>
      </c>
      <c r="V22" s="2">
        <v>43</v>
      </c>
      <c r="W22" s="59">
        <v>9</v>
      </c>
      <c r="Z22" s="22">
        <v>-1</v>
      </c>
      <c r="AC22" s="73">
        <v>18</v>
      </c>
      <c r="AP22" s="22">
        <f t="shared" si="0"/>
        <v>96</v>
      </c>
    </row>
    <row r="23" spans="1:45">
      <c r="A23" s="4">
        <v>16</v>
      </c>
      <c r="B23" s="4" t="s">
        <v>151</v>
      </c>
      <c r="C23" s="10" t="s">
        <v>271</v>
      </c>
      <c r="D23" s="10">
        <v>25</v>
      </c>
      <c r="E23" s="10">
        <v>45</v>
      </c>
      <c r="F23" s="19"/>
      <c r="G23" s="19"/>
      <c r="H23" s="45">
        <v>2</v>
      </c>
      <c r="I23" s="19"/>
      <c r="J23" s="19">
        <v>5</v>
      </c>
      <c r="N23" s="46">
        <v>16</v>
      </c>
      <c r="O23" s="22">
        <v>-1</v>
      </c>
      <c r="Q23" s="22">
        <v>-1</v>
      </c>
      <c r="R23" s="22">
        <v>0</v>
      </c>
      <c r="V23" s="2">
        <v>43</v>
      </c>
      <c r="W23" s="59">
        <v>7</v>
      </c>
      <c r="AC23" s="73">
        <v>18</v>
      </c>
      <c r="AD23" s="22">
        <v>-1</v>
      </c>
      <c r="AP23" s="22">
        <f t="shared" si="0"/>
        <v>89</v>
      </c>
    </row>
    <row r="24" spans="1:45">
      <c r="A24" s="4">
        <v>17</v>
      </c>
      <c r="B24" s="4" t="s">
        <v>150</v>
      </c>
      <c r="C24" s="10" t="s">
        <v>272</v>
      </c>
      <c r="D24" s="10">
        <v>22</v>
      </c>
      <c r="E24" s="10">
        <v>51</v>
      </c>
      <c r="F24" s="19"/>
      <c r="G24" s="19"/>
      <c r="H24" s="45">
        <v>1</v>
      </c>
      <c r="I24" s="19"/>
      <c r="J24" s="19">
        <v>5</v>
      </c>
      <c r="N24" s="46">
        <v>11</v>
      </c>
      <c r="R24" s="22">
        <v>4</v>
      </c>
      <c r="V24" s="2">
        <v>53</v>
      </c>
      <c r="W24" s="59">
        <v>16</v>
      </c>
      <c r="AC24" s="73">
        <v>18</v>
      </c>
      <c r="AP24" s="22">
        <f t="shared" si="0"/>
        <v>108</v>
      </c>
    </row>
    <row r="25" spans="1:45">
      <c r="A25" s="4">
        <v>18</v>
      </c>
      <c r="B25" s="4" t="s">
        <v>106</v>
      </c>
      <c r="C25" s="10" t="s">
        <v>273</v>
      </c>
      <c r="D25" s="10">
        <v>19</v>
      </c>
      <c r="E25" s="10">
        <v>55</v>
      </c>
      <c r="F25" s="19"/>
      <c r="G25" s="19"/>
      <c r="H25" s="45">
        <v>1</v>
      </c>
      <c r="I25" s="19"/>
      <c r="J25" s="19">
        <v>5</v>
      </c>
      <c r="N25" s="46">
        <v>10</v>
      </c>
      <c r="O25" s="22">
        <v>-1</v>
      </c>
      <c r="R25" s="22">
        <v>4</v>
      </c>
      <c r="V25" s="2">
        <v>47</v>
      </c>
      <c r="W25" s="59">
        <v>0</v>
      </c>
      <c r="AC25" s="73">
        <v>18</v>
      </c>
      <c r="AP25" s="22">
        <f t="shared" si="0"/>
        <v>84</v>
      </c>
      <c r="AQ25" t="s">
        <v>84</v>
      </c>
    </row>
    <row r="26" spans="1:45">
      <c r="A26" s="4">
        <v>19</v>
      </c>
      <c r="B26" s="4" t="s">
        <v>149</v>
      </c>
      <c r="C26" s="10" t="s">
        <v>274</v>
      </c>
      <c r="D26" s="10">
        <v>0</v>
      </c>
      <c r="E26" s="10">
        <v>0</v>
      </c>
      <c r="F26" s="19"/>
      <c r="G26" s="19"/>
      <c r="H26" s="45">
        <v>1</v>
      </c>
      <c r="I26" s="19"/>
      <c r="J26" s="19">
        <v>3</v>
      </c>
      <c r="N26" s="46">
        <v>16</v>
      </c>
      <c r="R26" s="22">
        <v>4</v>
      </c>
      <c r="V26" s="2">
        <v>51</v>
      </c>
      <c r="W26" s="59">
        <v>6</v>
      </c>
      <c r="AC26" s="73">
        <v>18</v>
      </c>
      <c r="AP26" s="22">
        <f t="shared" si="0"/>
        <v>99</v>
      </c>
      <c r="AQ26">
        <f>55/65</f>
        <v>0.84615384615384615</v>
      </c>
    </row>
    <row r="27" spans="1:45">
      <c r="A27" s="4">
        <v>20</v>
      </c>
      <c r="B27" s="4" t="s">
        <v>17</v>
      </c>
      <c r="C27" s="10" t="s">
        <v>275</v>
      </c>
      <c r="D27" s="10">
        <v>25</v>
      </c>
      <c r="E27" s="10">
        <v>66</v>
      </c>
      <c r="F27" s="19"/>
      <c r="G27" s="19"/>
      <c r="H27" s="45">
        <v>2</v>
      </c>
      <c r="I27" s="19"/>
      <c r="J27" s="19">
        <v>5</v>
      </c>
      <c r="N27" s="46">
        <v>16</v>
      </c>
      <c r="R27" s="22">
        <v>4</v>
      </c>
      <c r="V27" s="2">
        <v>63</v>
      </c>
      <c r="W27" s="59">
        <v>18</v>
      </c>
      <c r="AC27" s="73">
        <v>18</v>
      </c>
      <c r="AP27" s="22">
        <f t="shared" si="0"/>
        <v>126</v>
      </c>
    </row>
    <row r="28" spans="1:45">
      <c r="A28" s="4">
        <v>21</v>
      </c>
      <c r="B28" s="4" t="s">
        <v>148</v>
      </c>
      <c r="C28" s="10" t="s">
        <v>276</v>
      </c>
      <c r="D28" s="10">
        <v>0</v>
      </c>
      <c r="E28" s="10">
        <v>0</v>
      </c>
      <c r="F28" s="19"/>
      <c r="G28" s="19"/>
      <c r="H28" s="45">
        <v>1</v>
      </c>
      <c r="I28" s="19"/>
      <c r="J28" s="19">
        <v>3</v>
      </c>
      <c r="N28" s="46">
        <v>15</v>
      </c>
      <c r="R28" s="22">
        <v>4</v>
      </c>
      <c r="V28" s="2">
        <v>35</v>
      </c>
      <c r="W28" s="59">
        <v>14</v>
      </c>
      <c r="AC28" s="73">
        <v>18</v>
      </c>
      <c r="AP28" s="22">
        <f t="shared" si="0"/>
        <v>90</v>
      </c>
      <c r="AQ28">
        <f>60/65</f>
        <v>0.92307692307692313</v>
      </c>
    </row>
    <row r="29" spans="1:45">
      <c r="A29" s="4">
        <v>22</v>
      </c>
      <c r="B29" s="4" t="s">
        <v>147</v>
      </c>
      <c r="C29" s="10" t="s">
        <v>277</v>
      </c>
      <c r="D29" s="10">
        <v>11</v>
      </c>
      <c r="E29" s="10">
        <v>45</v>
      </c>
      <c r="F29" s="19"/>
      <c r="G29" s="19"/>
      <c r="H29" s="45">
        <v>2</v>
      </c>
      <c r="I29" s="19"/>
      <c r="J29" s="19">
        <v>3</v>
      </c>
      <c r="N29" s="46">
        <v>15</v>
      </c>
      <c r="R29" s="22">
        <v>4</v>
      </c>
      <c r="V29" s="2">
        <v>34</v>
      </c>
      <c r="W29" s="59">
        <v>13</v>
      </c>
      <c r="Z29" s="22">
        <v>-1</v>
      </c>
      <c r="AC29" s="73">
        <v>18</v>
      </c>
      <c r="AP29" s="22">
        <f t="shared" si="0"/>
        <v>88</v>
      </c>
    </row>
    <row r="30" spans="1:45">
      <c r="A30" s="4"/>
      <c r="B30" s="4" t="s">
        <v>14</v>
      </c>
      <c r="C30" s="10"/>
      <c r="D30" s="10">
        <v>18</v>
      </c>
      <c r="E30" s="10">
        <v>55</v>
      </c>
      <c r="F30" s="19"/>
      <c r="G30" s="19"/>
      <c r="H30" s="46">
        <v>1</v>
      </c>
      <c r="I30" s="19"/>
      <c r="J30" s="19">
        <v>5</v>
      </c>
      <c r="K30" s="46"/>
      <c r="L30" s="46"/>
      <c r="M30" s="46"/>
      <c r="N30" s="46">
        <v>9</v>
      </c>
      <c r="R30" s="22">
        <v>4</v>
      </c>
      <c r="S30" s="46">
        <v>-1</v>
      </c>
      <c r="T30" s="46"/>
      <c r="V30" s="46">
        <v>43</v>
      </c>
      <c r="W30" s="59">
        <v>12</v>
      </c>
      <c r="AA30" s="46"/>
      <c r="AB30" s="46"/>
      <c r="AC30" s="73">
        <v>18</v>
      </c>
      <c r="AG30" s="46"/>
      <c r="AH30" s="46"/>
      <c r="AI30" s="46"/>
      <c r="AM30" s="46"/>
      <c r="AN30" s="46"/>
      <c r="AO30" s="46"/>
      <c r="AP30" s="22">
        <f t="shared" si="0"/>
        <v>91</v>
      </c>
      <c r="AQ30">
        <f>47/65</f>
        <v>0.72307692307692306</v>
      </c>
    </row>
    <row r="31" spans="1:45">
      <c r="A31" s="4">
        <v>23</v>
      </c>
      <c r="B31" s="4" t="s">
        <v>199</v>
      </c>
      <c r="C31" s="10" t="s">
        <v>200</v>
      </c>
      <c r="D31" s="10">
        <v>25</v>
      </c>
      <c r="E31" s="10"/>
      <c r="F31" s="19"/>
      <c r="G31" s="19"/>
      <c r="H31" s="45">
        <v>2</v>
      </c>
      <c r="I31" s="19"/>
      <c r="J31" s="19">
        <v>4</v>
      </c>
      <c r="N31" s="46">
        <v>9</v>
      </c>
      <c r="R31" s="22">
        <v>4</v>
      </c>
      <c r="V31" s="2">
        <v>51</v>
      </c>
      <c r="W31" s="59">
        <v>11</v>
      </c>
      <c r="AC31" s="73">
        <v>18</v>
      </c>
      <c r="AP31" s="22">
        <f t="shared" si="0"/>
        <v>99</v>
      </c>
      <c r="AQ31">
        <f>59/65</f>
        <v>0.90769230769230769</v>
      </c>
    </row>
    <row r="32" spans="1:45">
      <c r="A32" s="4">
        <v>24</v>
      </c>
      <c r="B32" s="4" t="s">
        <v>107</v>
      </c>
      <c r="C32" s="10" t="s">
        <v>278</v>
      </c>
      <c r="D32" s="10">
        <v>19</v>
      </c>
      <c r="E32" s="10">
        <v>58</v>
      </c>
      <c r="F32" s="19"/>
      <c r="G32" s="19"/>
      <c r="H32" s="45">
        <v>2</v>
      </c>
      <c r="I32" s="19"/>
      <c r="J32" s="19">
        <v>4</v>
      </c>
      <c r="N32" s="46">
        <v>13</v>
      </c>
      <c r="R32" s="22">
        <v>4</v>
      </c>
      <c r="V32" s="2">
        <v>54</v>
      </c>
      <c r="W32" s="59">
        <v>12</v>
      </c>
      <c r="Z32" s="22">
        <v>-1</v>
      </c>
      <c r="AC32" s="73">
        <v>18</v>
      </c>
      <c r="AP32" s="22">
        <f t="shared" si="0"/>
        <v>106</v>
      </c>
    </row>
    <row r="33" spans="1:43">
      <c r="A33" s="4">
        <v>25</v>
      </c>
      <c r="B33" s="4" t="s">
        <v>30</v>
      </c>
      <c r="C33" s="10" t="s">
        <v>279</v>
      </c>
      <c r="D33" s="10">
        <v>0</v>
      </c>
      <c r="E33" s="10">
        <v>25</v>
      </c>
      <c r="F33" s="19"/>
      <c r="G33" s="19"/>
      <c r="H33" s="45">
        <v>1</v>
      </c>
      <c r="I33" s="19"/>
      <c r="J33" s="19">
        <v>5</v>
      </c>
      <c r="N33" s="46">
        <v>15</v>
      </c>
      <c r="P33" s="22">
        <v>-1</v>
      </c>
      <c r="R33" s="22">
        <v>4</v>
      </c>
      <c r="V33" s="2">
        <v>40</v>
      </c>
      <c r="W33" s="59">
        <v>2</v>
      </c>
      <c r="Y33" s="22">
        <v>-1</v>
      </c>
      <c r="AC33" s="73">
        <v>18</v>
      </c>
      <c r="AD33" s="22">
        <v>-1</v>
      </c>
      <c r="AP33" s="22">
        <f t="shared" si="0"/>
        <v>83</v>
      </c>
      <c r="AQ33">
        <f>58/65</f>
        <v>0.89230769230769236</v>
      </c>
    </row>
    <row r="34" spans="1:43">
      <c r="A34" s="4">
        <v>26</v>
      </c>
      <c r="B34" s="4" t="s">
        <v>111</v>
      </c>
      <c r="C34" s="10" t="s">
        <v>280</v>
      </c>
      <c r="D34" s="10">
        <v>24</v>
      </c>
      <c r="E34" s="10">
        <v>67</v>
      </c>
      <c r="F34" s="19"/>
      <c r="G34" s="19"/>
      <c r="H34" s="45">
        <v>2</v>
      </c>
      <c r="I34" s="19"/>
      <c r="J34" s="19">
        <v>4</v>
      </c>
      <c r="N34" s="46">
        <v>17</v>
      </c>
      <c r="R34" s="22">
        <v>4</v>
      </c>
      <c r="T34" s="2">
        <v>-1</v>
      </c>
      <c r="V34" s="2">
        <v>57</v>
      </c>
      <c r="W34" s="59">
        <v>14</v>
      </c>
      <c r="Y34" s="22">
        <v>-1</v>
      </c>
      <c r="AA34" s="2">
        <v>-1</v>
      </c>
      <c r="AC34" s="73">
        <v>18</v>
      </c>
      <c r="AP34" s="22">
        <f t="shared" si="0"/>
        <v>113</v>
      </c>
      <c r="AQ34">
        <f>50/65</f>
        <v>0.76923076923076927</v>
      </c>
    </row>
    <row r="35" spans="1:43">
      <c r="A35" s="4">
        <v>27</v>
      </c>
      <c r="B35" s="4" t="s">
        <v>145</v>
      </c>
      <c r="C35" s="10" t="s">
        <v>36</v>
      </c>
      <c r="D35" s="10">
        <v>24</v>
      </c>
      <c r="E35" s="10">
        <v>54</v>
      </c>
      <c r="F35" s="19"/>
      <c r="G35" s="19"/>
      <c r="H35" s="45">
        <v>1</v>
      </c>
      <c r="I35" s="19"/>
      <c r="J35" s="19">
        <v>5</v>
      </c>
      <c r="L35" s="2">
        <v>-1</v>
      </c>
      <c r="N35" s="46">
        <v>17</v>
      </c>
      <c r="R35" s="22">
        <v>4</v>
      </c>
      <c r="V35" s="2">
        <v>51</v>
      </c>
      <c r="W35" s="59">
        <v>15</v>
      </c>
      <c r="AC35" s="73">
        <v>18</v>
      </c>
      <c r="AD35" s="22">
        <v>-1</v>
      </c>
      <c r="AP35" s="22">
        <f t="shared" si="0"/>
        <v>110</v>
      </c>
    </row>
    <row r="36" spans="1:43">
      <c r="A36" s="4">
        <v>28</v>
      </c>
      <c r="B36" s="4" t="s">
        <v>146</v>
      </c>
      <c r="C36" s="10" t="s">
        <v>37</v>
      </c>
      <c r="D36" s="10">
        <v>11</v>
      </c>
      <c r="E36" s="10">
        <v>40</v>
      </c>
      <c r="F36" s="19"/>
      <c r="G36" s="19"/>
      <c r="H36" s="45">
        <v>2</v>
      </c>
      <c r="I36" s="19"/>
      <c r="J36" s="19">
        <v>5</v>
      </c>
      <c r="N36" s="46">
        <v>15</v>
      </c>
      <c r="R36" s="22">
        <v>4</v>
      </c>
      <c r="V36" s="2">
        <v>43</v>
      </c>
      <c r="W36" s="59">
        <v>5</v>
      </c>
      <c r="AC36" s="73">
        <v>18</v>
      </c>
      <c r="AP36" s="22">
        <f t="shared" si="0"/>
        <v>92</v>
      </c>
      <c r="AQ36">
        <f>50/65</f>
        <v>0.76923076923076927</v>
      </c>
    </row>
    <row r="37" spans="1:43">
      <c r="A37" s="4">
        <v>29</v>
      </c>
      <c r="B37" s="4" t="s">
        <v>15</v>
      </c>
      <c r="C37" s="10" t="s">
        <v>38</v>
      </c>
      <c r="D37" s="10">
        <v>17</v>
      </c>
      <c r="E37" s="10">
        <v>58</v>
      </c>
      <c r="F37" s="19"/>
      <c r="G37" s="19"/>
      <c r="H37" s="45">
        <v>2</v>
      </c>
      <c r="I37" s="19"/>
      <c r="J37" s="19">
        <v>5</v>
      </c>
      <c r="N37" s="46">
        <v>14</v>
      </c>
      <c r="R37" s="22">
        <v>4</v>
      </c>
      <c r="V37" s="2">
        <v>56</v>
      </c>
      <c r="W37" s="59">
        <v>12</v>
      </c>
      <c r="AC37" s="73">
        <v>18</v>
      </c>
      <c r="AP37" s="22">
        <f t="shared" si="0"/>
        <v>111</v>
      </c>
    </row>
    <row r="38" spans="1:43">
      <c r="A38" s="4">
        <v>30</v>
      </c>
      <c r="B38" s="4" t="s">
        <v>109</v>
      </c>
      <c r="C38" s="10" t="s">
        <v>183</v>
      </c>
      <c r="D38" s="10">
        <v>6</v>
      </c>
      <c r="E38" s="10">
        <v>0</v>
      </c>
      <c r="F38" s="19"/>
      <c r="G38" s="19"/>
      <c r="H38" s="45">
        <v>0</v>
      </c>
      <c r="I38" s="19"/>
      <c r="J38" s="19">
        <v>5</v>
      </c>
      <c r="N38" s="46">
        <v>7</v>
      </c>
      <c r="P38" s="22">
        <v>-1</v>
      </c>
      <c r="R38" s="22">
        <v>4</v>
      </c>
      <c r="V38" s="2">
        <v>39</v>
      </c>
      <c r="W38" s="59">
        <v>6</v>
      </c>
      <c r="Z38" s="22">
        <v>-1</v>
      </c>
      <c r="AC38" s="73">
        <v>18</v>
      </c>
      <c r="AD38" s="22">
        <v>-1</v>
      </c>
      <c r="AP38" s="22">
        <f t="shared" si="0"/>
        <v>77</v>
      </c>
      <c r="AQ38">
        <f>49/65</f>
        <v>0.75384615384615383</v>
      </c>
    </row>
    <row r="39" spans="1:43">
      <c r="A39" s="4">
        <v>31</v>
      </c>
      <c r="B39" s="4" t="s">
        <v>110</v>
      </c>
      <c r="C39" s="10" t="s">
        <v>39</v>
      </c>
      <c r="D39" s="10">
        <v>0</v>
      </c>
      <c r="E39" s="10">
        <v>0</v>
      </c>
      <c r="F39" s="19"/>
      <c r="G39" s="19">
        <v>-1</v>
      </c>
      <c r="H39" s="45">
        <v>0</v>
      </c>
      <c r="I39" s="19"/>
      <c r="J39" s="19">
        <v>5</v>
      </c>
      <c r="L39" s="2">
        <v>-1</v>
      </c>
      <c r="N39" s="46">
        <v>16</v>
      </c>
      <c r="R39" s="22">
        <v>4</v>
      </c>
      <c r="T39" s="2">
        <v>-1</v>
      </c>
      <c r="V39" s="2">
        <v>52</v>
      </c>
      <c r="W39" s="59">
        <v>15</v>
      </c>
      <c r="AC39" s="73">
        <v>18</v>
      </c>
      <c r="AP39" s="22">
        <f t="shared" si="0"/>
        <v>107</v>
      </c>
    </row>
    <row r="40" spans="1:43">
      <c r="A40" s="4">
        <v>32</v>
      </c>
      <c r="B40" s="4" t="s">
        <v>40</v>
      </c>
      <c r="C40" s="10" t="s">
        <v>41</v>
      </c>
      <c r="D40" s="10">
        <v>0</v>
      </c>
      <c r="E40" s="10">
        <v>0</v>
      </c>
      <c r="F40" s="19"/>
      <c r="G40" s="19"/>
      <c r="H40" s="45">
        <v>1</v>
      </c>
      <c r="I40" s="19"/>
      <c r="J40" s="19">
        <v>0</v>
      </c>
      <c r="K40" s="2">
        <v>-1</v>
      </c>
      <c r="L40" s="2">
        <v>-1</v>
      </c>
      <c r="M40" s="2">
        <v>-1</v>
      </c>
      <c r="N40" s="46">
        <v>0</v>
      </c>
      <c r="O40" s="22">
        <v>-1</v>
      </c>
      <c r="P40" s="22">
        <v>-1</v>
      </c>
      <c r="Q40" s="22">
        <v>-1</v>
      </c>
      <c r="R40" s="22">
        <v>0</v>
      </c>
      <c r="S40" s="2">
        <v>-1</v>
      </c>
      <c r="T40" s="2">
        <v>-1</v>
      </c>
      <c r="U40" s="59">
        <v>-1</v>
      </c>
      <c r="V40" s="2">
        <v>0</v>
      </c>
      <c r="W40" s="59">
        <v>0</v>
      </c>
      <c r="Y40" s="22">
        <v>-1</v>
      </c>
      <c r="Z40" s="22">
        <v>-1</v>
      </c>
      <c r="AA40" s="2">
        <v>-1</v>
      </c>
      <c r="AC40" s="73">
        <v>18</v>
      </c>
      <c r="AD40" s="22">
        <v>-1</v>
      </c>
      <c r="AP40" s="22">
        <f>SUM(F40:AD40)</f>
        <v>6</v>
      </c>
      <c r="AQ40">
        <f>40/65</f>
        <v>0.61538461538461542</v>
      </c>
    </row>
    <row r="41" spans="1:43">
      <c r="A41" s="4">
        <v>33</v>
      </c>
      <c r="B41" s="4" t="s">
        <v>42</v>
      </c>
      <c r="C41" s="10" t="s">
        <v>43</v>
      </c>
      <c r="D41" s="10">
        <v>16</v>
      </c>
      <c r="E41" s="10">
        <v>55</v>
      </c>
      <c r="F41" s="19"/>
      <c r="G41" s="19"/>
      <c r="H41" s="45">
        <v>0</v>
      </c>
      <c r="I41" s="19"/>
      <c r="J41" s="19">
        <v>4</v>
      </c>
      <c r="N41" s="46">
        <v>11</v>
      </c>
      <c r="O41" s="22">
        <v>-1</v>
      </c>
      <c r="R41" s="22">
        <v>3</v>
      </c>
      <c r="V41" s="2">
        <v>52</v>
      </c>
      <c r="W41" s="59">
        <v>13</v>
      </c>
      <c r="Y41" s="22">
        <v>-1</v>
      </c>
      <c r="AA41" s="2">
        <v>-1</v>
      </c>
      <c r="AC41" s="73">
        <v>18</v>
      </c>
      <c r="AP41" s="22">
        <f t="shared" ref="AP41:AP47" si="1">SUM(F41:AC41)</f>
        <v>98</v>
      </c>
    </row>
    <row r="42" spans="1:43">
      <c r="A42" s="4">
        <v>34</v>
      </c>
      <c r="B42" s="4" t="s">
        <v>44</v>
      </c>
      <c r="C42" s="10" t="s">
        <v>45</v>
      </c>
      <c r="D42" s="10">
        <v>20</v>
      </c>
      <c r="E42" s="10">
        <v>50</v>
      </c>
      <c r="F42" s="19"/>
      <c r="G42" s="19"/>
      <c r="H42" s="45">
        <v>1</v>
      </c>
      <c r="I42" s="19"/>
      <c r="J42" s="19">
        <v>5</v>
      </c>
      <c r="N42" s="46">
        <v>13</v>
      </c>
      <c r="R42" s="22">
        <v>4</v>
      </c>
      <c r="V42" s="2">
        <v>38</v>
      </c>
      <c r="W42" s="59">
        <v>13</v>
      </c>
      <c r="AC42" s="73">
        <v>18</v>
      </c>
      <c r="AP42" s="22">
        <f t="shared" si="1"/>
        <v>92</v>
      </c>
      <c r="AQ42">
        <f>43/65</f>
        <v>0.66153846153846152</v>
      </c>
    </row>
    <row r="43" spans="1:43">
      <c r="A43" s="4">
        <v>35</v>
      </c>
      <c r="B43" s="4" t="s">
        <v>46</v>
      </c>
      <c r="C43" s="10" t="s">
        <v>47</v>
      </c>
      <c r="D43" s="10">
        <v>1</v>
      </c>
      <c r="E43" s="10">
        <v>0</v>
      </c>
      <c r="F43" s="19"/>
      <c r="G43" s="19"/>
      <c r="H43" s="45">
        <v>1</v>
      </c>
      <c r="I43" s="19"/>
      <c r="J43" s="19">
        <v>3</v>
      </c>
      <c r="M43" s="2">
        <v>-1</v>
      </c>
      <c r="N43" s="46">
        <v>0</v>
      </c>
      <c r="O43" s="22">
        <v>-1</v>
      </c>
      <c r="R43" s="22">
        <v>3</v>
      </c>
      <c r="U43" s="59">
        <v>-1</v>
      </c>
      <c r="V43" s="2">
        <v>17</v>
      </c>
      <c r="W43" s="59">
        <v>2</v>
      </c>
      <c r="Y43" s="22">
        <v>-1</v>
      </c>
      <c r="AC43" s="73">
        <v>18</v>
      </c>
      <c r="AP43" s="22">
        <f t="shared" si="1"/>
        <v>40</v>
      </c>
    </row>
    <row r="44" spans="1:43">
      <c r="A44" s="4">
        <v>36</v>
      </c>
      <c r="B44" s="4" t="s">
        <v>16</v>
      </c>
      <c r="C44" s="10" t="s">
        <v>48</v>
      </c>
      <c r="D44" s="10">
        <v>24</v>
      </c>
      <c r="E44" s="10">
        <v>56</v>
      </c>
      <c r="F44" s="19"/>
      <c r="G44" s="19"/>
      <c r="H44" s="45">
        <v>1</v>
      </c>
      <c r="I44" s="19"/>
      <c r="J44" s="19">
        <v>5</v>
      </c>
      <c r="N44" s="46">
        <v>16</v>
      </c>
      <c r="R44" s="22">
        <v>4</v>
      </c>
      <c r="V44" s="2">
        <v>55</v>
      </c>
      <c r="W44" s="59">
        <v>17</v>
      </c>
      <c r="Y44" s="22">
        <v>-1</v>
      </c>
      <c r="Z44" s="22">
        <v>-1</v>
      </c>
      <c r="AC44" s="73">
        <v>18</v>
      </c>
      <c r="AP44" s="22">
        <f t="shared" si="1"/>
        <v>114</v>
      </c>
      <c r="AQ44">
        <f>42/65</f>
        <v>0.64615384615384619</v>
      </c>
    </row>
    <row r="45" spans="1:43">
      <c r="A45" s="4">
        <v>37</v>
      </c>
      <c r="B45" s="4" t="s">
        <v>201</v>
      </c>
      <c r="C45" s="10" t="s">
        <v>49</v>
      </c>
      <c r="D45" s="10">
        <v>10</v>
      </c>
      <c r="E45" s="10">
        <v>62</v>
      </c>
      <c r="F45" s="19"/>
      <c r="G45" s="19"/>
      <c r="H45" s="45">
        <v>2</v>
      </c>
      <c r="I45" s="19"/>
      <c r="J45" s="19">
        <v>3</v>
      </c>
      <c r="N45" s="46">
        <v>8</v>
      </c>
      <c r="O45" s="22">
        <v>-1</v>
      </c>
      <c r="R45" s="22">
        <v>3</v>
      </c>
      <c r="V45" s="2">
        <v>50</v>
      </c>
      <c r="W45" s="59">
        <v>11</v>
      </c>
      <c r="AC45" s="73">
        <v>18</v>
      </c>
      <c r="AP45" s="22">
        <f t="shared" si="1"/>
        <v>94</v>
      </c>
    </row>
    <row r="46" spans="1:43">
      <c r="A46" s="4">
        <v>38</v>
      </c>
      <c r="B46" s="4" t="s">
        <v>108</v>
      </c>
      <c r="C46" s="10" t="s">
        <v>50</v>
      </c>
      <c r="D46" s="10">
        <v>13</v>
      </c>
      <c r="E46" s="10">
        <v>43</v>
      </c>
      <c r="F46" s="19"/>
      <c r="G46" s="19"/>
      <c r="H46" s="45">
        <v>1</v>
      </c>
      <c r="I46" s="19"/>
      <c r="J46" s="19">
        <v>5</v>
      </c>
      <c r="N46" s="46">
        <v>8</v>
      </c>
      <c r="R46" s="22">
        <v>4</v>
      </c>
      <c r="S46" s="2">
        <v>-1</v>
      </c>
      <c r="V46" s="2">
        <v>36</v>
      </c>
      <c r="W46" s="59">
        <v>13</v>
      </c>
      <c r="Z46" s="22">
        <v>-1</v>
      </c>
      <c r="AC46" s="73">
        <v>18</v>
      </c>
      <c r="AP46" s="22">
        <f t="shared" si="1"/>
        <v>83</v>
      </c>
    </row>
    <row r="47" spans="1:43">
      <c r="A47" s="31">
        <v>39</v>
      </c>
      <c r="B47" s="31" t="s">
        <v>174</v>
      </c>
      <c r="C47" s="32" t="s">
        <v>175</v>
      </c>
      <c r="D47" s="32"/>
      <c r="E47" s="32"/>
      <c r="H47" s="45">
        <v>2</v>
      </c>
      <c r="J47" s="22">
        <v>5</v>
      </c>
      <c r="N47" s="46">
        <v>17</v>
      </c>
      <c r="R47" s="22">
        <v>4</v>
      </c>
      <c r="V47" s="2">
        <v>65</v>
      </c>
      <c r="W47" s="59">
        <v>18</v>
      </c>
      <c r="AC47" s="73">
        <v>18</v>
      </c>
      <c r="AP47" s="22">
        <f t="shared" si="1"/>
        <v>129</v>
      </c>
    </row>
    <row r="48" spans="1:43" s="38" customFormat="1" ht="87" customHeight="1">
      <c r="A48" s="35"/>
      <c r="B48" s="35"/>
      <c r="C48" s="35"/>
      <c r="D48" s="35"/>
      <c r="E48" s="35"/>
      <c r="F48" s="36" t="s">
        <v>202</v>
      </c>
      <c r="G48" s="36"/>
      <c r="H48" s="37" t="s">
        <v>12</v>
      </c>
      <c r="I48" s="36" t="s">
        <v>203</v>
      </c>
      <c r="J48" s="36" t="s">
        <v>6</v>
      </c>
      <c r="K48" s="37"/>
      <c r="L48" s="37"/>
      <c r="N48" s="37" t="s">
        <v>204</v>
      </c>
      <c r="O48" s="36"/>
      <c r="P48" s="36"/>
      <c r="Q48" s="36"/>
      <c r="R48" s="36" t="s">
        <v>20</v>
      </c>
      <c r="S48" s="37"/>
      <c r="T48" s="37"/>
      <c r="U48" s="37"/>
      <c r="V48" s="62" t="s">
        <v>21</v>
      </c>
      <c r="W48" s="61" t="s">
        <v>67</v>
      </c>
      <c r="X48" s="36"/>
      <c r="Y48" s="36"/>
      <c r="Z48" s="36"/>
      <c r="AA48" s="37"/>
      <c r="AB48" s="37"/>
      <c r="AC48" s="73">
        <v>18</v>
      </c>
      <c r="AE48" s="36"/>
      <c r="AF48" s="36"/>
      <c r="AG48" s="37"/>
      <c r="AH48" s="37"/>
      <c r="AI48" s="37"/>
      <c r="AJ48" s="36"/>
      <c r="AK48" s="36"/>
      <c r="AL48" s="36"/>
      <c r="AM48" s="37"/>
      <c r="AN48" s="37"/>
      <c r="AO48" s="37"/>
      <c r="AP48" s="22"/>
    </row>
    <row r="49" spans="1:42">
      <c r="F49" s="22" t="s">
        <v>167</v>
      </c>
      <c r="G49" s="22" t="s">
        <v>177</v>
      </c>
      <c r="I49" s="22" t="s">
        <v>178</v>
      </c>
      <c r="K49" s="2" t="s">
        <v>167</v>
      </c>
      <c r="L49" s="2" t="s">
        <v>177</v>
      </c>
      <c r="M49" s="2" t="s">
        <v>178</v>
      </c>
      <c r="O49" s="22" t="s">
        <v>167</v>
      </c>
      <c r="P49" s="22" t="s">
        <v>177</v>
      </c>
      <c r="Q49" s="22" t="s">
        <v>178</v>
      </c>
      <c r="S49" s="2" t="s">
        <v>167</v>
      </c>
      <c r="T49" s="2" t="s">
        <v>177</v>
      </c>
      <c r="V49" s="2" t="s">
        <v>178</v>
      </c>
      <c r="X49" s="22" t="s">
        <v>167</v>
      </c>
      <c r="Y49" s="22" t="s">
        <v>177</v>
      </c>
      <c r="Z49" s="22" t="s">
        <v>178</v>
      </c>
      <c r="AA49" s="2" t="s">
        <v>167</v>
      </c>
      <c r="AB49" s="2" t="s">
        <v>177</v>
      </c>
      <c r="AC49" s="73">
        <v>18</v>
      </c>
      <c r="AD49" s="22" t="s">
        <v>167</v>
      </c>
      <c r="AE49" s="22" t="s">
        <v>177</v>
      </c>
      <c r="AF49" s="22" t="s">
        <v>178</v>
      </c>
      <c r="AG49" s="2" t="s">
        <v>167</v>
      </c>
      <c r="AH49" s="2" t="s">
        <v>177</v>
      </c>
      <c r="AI49" s="2" t="s">
        <v>178</v>
      </c>
      <c r="AJ49" s="22" t="s">
        <v>167</v>
      </c>
      <c r="AK49" s="22" t="s">
        <v>177</v>
      </c>
      <c r="AL49" s="22" t="s">
        <v>178</v>
      </c>
      <c r="AM49" s="2" t="s">
        <v>167</v>
      </c>
      <c r="AN49" s="2" t="s">
        <v>177</v>
      </c>
      <c r="AO49" s="2" t="s">
        <v>178</v>
      </c>
      <c r="AP49" s="22"/>
    </row>
    <row r="50" spans="1:42" ht="15" customHeight="1">
      <c r="A50" s="92" t="s">
        <v>170</v>
      </c>
      <c r="B50" s="93"/>
      <c r="C50" s="94"/>
      <c r="D50" s="85"/>
      <c r="E50" s="80"/>
      <c r="F50" s="23"/>
      <c r="G50" s="24" t="s">
        <v>159</v>
      </c>
      <c r="H50" s="17"/>
      <c r="I50" s="23" t="s">
        <v>160</v>
      </c>
      <c r="J50" s="23"/>
      <c r="K50" s="17" t="s">
        <v>161</v>
      </c>
      <c r="L50" s="17" t="s">
        <v>159</v>
      </c>
      <c r="M50" s="17" t="s">
        <v>162</v>
      </c>
      <c r="N50" s="17"/>
      <c r="O50" s="27" t="s">
        <v>163</v>
      </c>
      <c r="P50" s="27" t="s">
        <v>164</v>
      </c>
      <c r="Q50" s="27"/>
      <c r="R50" s="27"/>
      <c r="S50" s="17"/>
      <c r="T50" s="17"/>
      <c r="U50" s="17"/>
      <c r="V50" s="17"/>
      <c r="W50" s="17"/>
      <c r="X50" s="27"/>
      <c r="Y50" s="27"/>
      <c r="Z50" s="27"/>
      <c r="AA50" s="17" t="s">
        <v>165</v>
      </c>
      <c r="AB50" s="17" t="s">
        <v>159</v>
      </c>
      <c r="AC50" s="73">
        <v>18</v>
      </c>
      <c r="AD50" s="22">
        <v>0</v>
      </c>
      <c r="AE50" s="27" t="s">
        <v>167</v>
      </c>
      <c r="AF50" s="27" t="s">
        <v>162</v>
      </c>
      <c r="AG50" s="17" t="s">
        <v>163</v>
      </c>
      <c r="AH50" s="17" t="s">
        <v>164</v>
      </c>
      <c r="AI50" s="17"/>
      <c r="AJ50" s="27"/>
      <c r="AK50" s="27"/>
      <c r="AL50" s="27"/>
      <c r="AM50" s="17" t="s">
        <v>168</v>
      </c>
      <c r="AN50" s="17" t="s">
        <v>163</v>
      </c>
      <c r="AO50" s="17" t="s">
        <v>160</v>
      </c>
      <c r="AP50" s="22"/>
    </row>
    <row r="51" spans="1:42">
      <c r="A51" s="95" t="s">
        <v>171</v>
      </c>
      <c r="B51" s="96"/>
      <c r="C51" s="97"/>
      <c r="D51" s="81"/>
      <c r="E51" s="81"/>
      <c r="F51" s="25">
        <v>29</v>
      </c>
      <c r="G51" s="25">
        <v>1</v>
      </c>
      <c r="H51" s="18"/>
      <c r="I51" s="25">
        <v>3</v>
      </c>
      <c r="J51" s="25"/>
      <c r="K51" s="18">
        <v>6</v>
      </c>
      <c r="L51" s="18">
        <v>8</v>
      </c>
      <c r="M51" s="2">
        <v>10</v>
      </c>
      <c r="N51" s="18">
        <v>10</v>
      </c>
      <c r="O51" s="25">
        <v>13</v>
      </c>
      <c r="P51" s="25">
        <v>15</v>
      </c>
      <c r="Q51" s="25">
        <v>17</v>
      </c>
      <c r="R51" s="25"/>
      <c r="S51" s="18">
        <v>20</v>
      </c>
      <c r="T51" s="18">
        <v>22</v>
      </c>
      <c r="U51" s="18"/>
      <c r="V51" s="18">
        <v>24</v>
      </c>
      <c r="W51" s="18"/>
      <c r="X51" s="25">
        <v>27</v>
      </c>
      <c r="Y51" s="25">
        <v>29</v>
      </c>
      <c r="Z51" s="25">
        <v>31</v>
      </c>
      <c r="AA51" s="18">
        <v>3</v>
      </c>
      <c r="AB51" s="18">
        <v>5</v>
      </c>
      <c r="AC51" s="73">
        <v>18</v>
      </c>
      <c r="AD51" s="22">
        <v>10</v>
      </c>
      <c r="AE51" s="25">
        <v>12</v>
      </c>
      <c r="AF51" s="25">
        <v>14</v>
      </c>
      <c r="AG51" s="18">
        <v>17</v>
      </c>
      <c r="AH51" s="18">
        <v>19</v>
      </c>
      <c r="AI51" s="18">
        <v>21</v>
      </c>
      <c r="AJ51" s="25">
        <v>24</v>
      </c>
      <c r="AK51" s="25">
        <v>26</v>
      </c>
      <c r="AL51" s="25">
        <v>28</v>
      </c>
      <c r="AM51" s="18">
        <v>1</v>
      </c>
      <c r="AN51" s="18">
        <v>3</v>
      </c>
      <c r="AO51" s="18">
        <v>5</v>
      </c>
      <c r="AP51" s="22"/>
    </row>
    <row r="52" spans="1:42">
      <c r="A52" s="3"/>
      <c r="B52" s="3" t="s">
        <v>112</v>
      </c>
      <c r="C52" s="11" t="s">
        <v>113</v>
      </c>
      <c r="D52" s="11"/>
      <c r="E52" s="11"/>
      <c r="N52" s="2"/>
      <c r="AC52" s="73">
        <v>18</v>
      </c>
      <c r="AP52" s="22"/>
    </row>
    <row r="53" spans="1:42">
      <c r="A53" s="4">
        <v>1</v>
      </c>
      <c r="B53" s="4" t="s">
        <v>311</v>
      </c>
      <c r="C53" s="10" t="s">
        <v>51</v>
      </c>
      <c r="D53" s="10"/>
      <c r="E53" s="10"/>
      <c r="H53" s="45">
        <v>2</v>
      </c>
      <c r="J53" s="22">
        <v>4</v>
      </c>
      <c r="N53" s="2">
        <v>14</v>
      </c>
      <c r="R53" s="22">
        <v>4</v>
      </c>
      <c r="V53" s="2">
        <v>57</v>
      </c>
      <c r="W53" s="59">
        <v>15</v>
      </c>
      <c r="AC53" s="73">
        <v>18</v>
      </c>
      <c r="AP53" s="22">
        <f t="shared" ref="AP53:AP66" si="2">SUM(F53:AC53)</f>
        <v>114</v>
      </c>
    </row>
    <row r="54" spans="1:42">
      <c r="A54" s="4">
        <v>2</v>
      </c>
      <c r="B54" s="4" t="s">
        <v>312</v>
      </c>
      <c r="C54" s="10" t="s">
        <v>52</v>
      </c>
      <c r="D54" s="10"/>
      <c r="E54" s="10"/>
      <c r="H54" s="45">
        <v>0</v>
      </c>
      <c r="I54" s="22">
        <v>-1</v>
      </c>
      <c r="J54" s="22">
        <v>3</v>
      </c>
      <c r="K54" s="2">
        <v>-1</v>
      </c>
      <c r="N54" s="2">
        <v>3</v>
      </c>
      <c r="R54" s="22">
        <v>4</v>
      </c>
      <c r="V54" s="2">
        <v>34</v>
      </c>
      <c r="W54" s="59">
        <v>5</v>
      </c>
      <c r="Y54" s="22">
        <v>-1</v>
      </c>
      <c r="AA54" s="2">
        <v>-1</v>
      </c>
      <c r="AC54" s="73">
        <v>18</v>
      </c>
      <c r="AP54" s="22">
        <f t="shared" si="2"/>
        <v>63</v>
      </c>
    </row>
    <row r="55" spans="1:42">
      <c r="A55" s="4">
        <v>3</v>
      </c>
      <c r="B55" s="4" t="s">
        <v>179</v>
      </c>
      <c r="C55" s="10" t="s">
        <v>53</v>
      </c>
      <c r="D55" s="10"/>
      <c r="E55" s="10"/>
      <c r="H55" s="45">
        <v>2</v>
      </c>
      <c r="I55" s="22">
        <v>-1</v>
      </c>
      <c r="J55" s="22">
        <v>3</v>
      </c>
      <c r="N55" s="2">
        <v>15</v>
      </c>
      <c r="P55" s="22">
        <v>-1</v>
      </c>
      <c r="R55" s="22">
        <v>4</v>
      </c>
      <c r="S55" s="2">
        <v>-1</v>
      </c>
      <c r="T55" s="2">
        <v>-1</v>
      </c>
      <c r="V55" s="2">
        <v>30</v>
      </c>
      <c r="W55" s="59">
        <v>12</v>
      </c>
      <c r="Y55" s="22">
        <v>-1</v>
      </c>
      <c r="AC55" s="73">
        <v>18</v>
      </c>
      <c r="AE55" s="22">
        <v>-1</v>
      </c>
      <c r="AP55" s="22">
        <f t="shared" si="2"/>
        <v>79</v>
      </c>
    </row>
    <row r="56" spans="1:42">
      <c r="A56" s="4">
        <v>4</v>
      </c>
      <c r="B56" s="4" t="s">
        <v>54</v>
      </c>
      <c r="C56" s="10" t="s">
        <v>55</v>
      </c>
      <c r="D56" s="10"/>
      <c r="E56" s="10"/>
      <c r="H56" s="45">
        <v>1</v>
      </c>
      <c r="K56" s="2">
        <v>-1</v>
      </c>
      <c r="M56" s="2">
        <v>-1</v>
      </c>
      <c r="N56" s="2">
        <v>0</v>
      </c>
      <c r="R56" s="22">
        <v>0</v>
      </c>
      <c r="S56" s="2">
        <v>-1</v>
      </c>
      <c r="U56" s="59">
        <v>-1</v>
      </c>
      <c r="V56" s="2">
        <v>0</v>
      </c>
      <c r="W56" s="59">
        <v>6</v>
      </c>
      <c r="AC56" s="73">
        <v>18</v>
      </c>
      <c r="AE56" s="22">
        <v>-1</v>
      </c>
      <c r="AP56" s="22">
        <f t="shared" si="2"/>
        <v>21</v>
      </c>
    </row>
    <row r="57" spans="1:42">
      <c r="A57" s="4">
        <v>5</v>
      </c>
      <c r="B57" s="4" t="s">
        <v>155</v>
      </c>
      <c r="C57" s="10" t="s">
        <v>56</v>
      </c>
      <c r="D57" s="10"/>
      <c r="E57" s="10"/>
      <c r="H57" s="45">
        <v>1</v>
      </c>
      <c r="N57" s="2">
        <v>8</v>
      </c>
      <c r="R57" s="22">
        <v>4</v>
      </c>
      <c r="T57" s="2">
        <v>-1</v>
      </c>
      <c r="V57" s="2">
        <v>20</v>
      </c>
      <c r="W57" s="59">
        <v>3</v>
      </c>
      <c r="Y57" s="22">
        <v>-1</v>
      </c>
      <c r="AA57" s="2">
        <v>-1</v>
      </c>
      <c r="AC57" s="73">
        <v>18</v>
      </c>
      <c r="AE57" s="22">
        <v>-1</v>
      </c>
      <c r="AP57" s="22">
        <f t="shared" si="2"/>
        <v>51</v>
      </c>
    </row>
    <row r="58" spans="1:42">
      <c r="A58" s="4">
        <v>6</v>
      </c>
      <c r="B58" s="4" t="s">
        <v>85</v>
      </c>
      <c r="C58" s="10" t="s">
        <v>57</v>
      </c>
      <c r="D58" s="10"/>
      <c r="E58" s="10"/>
      <c r="H58" s="45">
        <v>1</v>
      </c>
      <c r="J58" s="22">
        <v>4</v>
      </c>
      <c r="N58" s="2">
        <v>17</v>
      </c>
      <c r="R58" s="22">
        <v>4</v>
      </c>
      <c r="V58" s="2">
        <v>51</v>
      </c>
      <c r="W58" s="59">
        <v>12</v>
      </c>
      <c r="AA58" s="2">
        <v>-1</v>
      </c>
      <c r="AC58" s="73">
        <v>18</v>
      </c>
      <c r="AD58" s="22">
        <v>-1</v>
      </c>
      <c r="AP58" s="22">
        <f t="shared" si="2"/>
        <v>106</v>
      </c>
    </row>
    <row r="59" spans="1:42">
      <c r="A59" s="4">
        <v>7</v>
      </c>
      <c r="B59" s="4" t="s">
        <v>86</v>
      </c>
      <c r="C59" s="10" t="s">
        <v>58</v>
      </c>
      <c r="D59" s="10"/>
      <c r="E59" s="10"/>
      <c r="H59" s="45">
        <v>2</v>
      </c>
      <c r="J59" s="22">
        <v>5</v>
      </c>
      <c r="N59" s="2">
        <v>14</v>
      </c>
      <c r="P59" s="22">
        <v>-1</v>
      </c>
      <c r="R59" s="22">
        <v>4</v>
      </c>
      <c r="V59" s="2">
        <v>57</v>
      </c>
      <c r="W59" s="59">
        <v>16</v>
      </c>
      <c r="AC59" s="73">
        <v>18</v>
      </c>
      <c r="AP59" s="22">
        <f t="shared" si="2"/>
        <v>115</v>
      </c>
    </row>
    <row r="60" spans="1:42">
      <c r="A60" s="4">
        <v>8</v>
      </c>
      <c r="B60" s="4" t="s">
        <v>59</v>
      </c>
      <c r="C60" s="10" t="s">
        <v>60</v>
      </c>
      <c r="D60" s="10"/>
      <c r="E60" s="10"/>
      <c r="H60" s="45">
        <v>0</v>
      </c>
      <c r="I60" s="22">
        <v>-1</v>
      </c>
      <c r="N60" s="2">
        <v>14</v>
      </c>
      <c r="R60" s="22">
        <v>4</v>
      </c>
      <c r="S60" s="2">
        <v>-1</v>
      </c>
      <c r="V60" s="2">
        <v>50</v>
      </c>
      <c r="W60" s="59">
        <v>15</v>
      </c>
      <c r="Y60" s="22">
        <v>-1</v>
      </c>
      <c r="AC60" s="73">
        <v>18</v>
      </c>
      <c r="AP60" s="22">
        <f t="shared" si="2"/>
        <v>98</v>
      </c>
    </row>
    <row r="61" spans="1:42">
      <c r="A61" s="4">
        <v>9</v>
      </c>
      <c r="B61" s="4" t="s">
        <v>61</v>
      </c>
      <c r="C61" s="10" t="s">
        <v>62</v>
      </c>
      <c r="D61" s="10"/>
      <c r="E61" s="10"/>
      <c r="H61" s="45">
        <v>2</v>
      </c>
      <c r="J61" s="22">
        <v>4</v>
      </c>
      <c r="N61" s="2">
        <v>5</v>
      </c>
      <c r="R61" s="22">
        <v>4</v>
      </c>
      <c r="S61" s="2">
        <v>-1</v>
      </c>
      <c r="V61" s="2">
        <v>52</v>
      </c>
      <c r="W61" s="59">
        <v>8</v>
      </c>
      <c r="AC61" s="73">
        <v>18</v>
      </c>
      <c r="AD61" s="22">
        <v>-1</v>
      </c>
      <c r="AP61" s="22">
        <f t="shared" si="2"/>
        <v>92</v>
      </c>
    </row>
    <row r="62" spans="1:42">
      <c r="A62" s="4">
        <v>10</v>
      </c>
      <c r="B62" s="4" t="s">
        <v>87</v>
      </c>
      <c r="C62" s="10" t="s">
        <v>63</v>
      </c>
      <c r="D62" s="10"/>
      <c r="E62" s="10"/>
      <c r="H62" s="45">
        <v>0</v>
      </c>
      <c r="J62" s="22">
        <v>5</v>
      </c>
      <c r="N62" s="2">
        <v>14</v>
      </c>
      <c r="P62" s="22">
        <v>-1</v>
      </c>
      <c r="R62" s="22">
        <v>4</v>
      </c>
      <c r="U62" s="59">
        <v>-1</v>
      </c>
      <c r="V62" s="2">
        <v>24</v>
      </c>
      <c r="W62" s="59">
        <v>9</v>
      </c>
      <c r="AC62" s="73">
        <v>18</v>
      </c>
      <c r="AD62" s="22">
        <v>-1</v>
      </c>
      <c r="AP62" s="22">
        <f t="shared" si="2"/>
        <v>72</v>
      </c>
    </row>
    <row r="63" spans="1:42">
      <c r="A63" s="4">
        <v>11</v>
      </c>
      <c r="B63" s="4" t="s">
        <v>64</v>
      </c>
      <c r="C63" s="10" t="s">
        <v>65</v>
      </c>
      <c r="D63" s="10"/>
      <c r="E63" s="10"/>
      <c r="H63" s="45">
        <v>0</v>
      </c>
      <c r="N63" s="2">
        <v>9</v>
      </c>
      <c r="R63" s="22">
        <v>4</v>
      </c>
      <c r="V63" s="2">
        <v>42</v>
      </c>
      <c r="W63" s="59">
        <v>9</v>
      </c>
      <c r="AC63" s="73">
        <v>18</v>
      </c>
      <c r="AD63" s="22">
        <v>-1</v>
      </c>
      <c r="AP63" s="22">
        <f t="shared" si="2"/>
        <v>82</v>
      </c>
    </row>
    <row r="64" spans="1:42">
      <c r="A64" s="4">
        <v>12</v>
      </c>
      <c r="B64" s="4" t="s">
        <v>88</v>
      </c>
      <c r="C64" s="10" t="s">
        <v>66</v>
      </c>
      <c r="D64" s="10"/>
      <c r="E64" s="10"/>
      <c r="H64" s="45">
        <v>2</v>
      </c>
      <c r="N64" s="2">
        <v>14</v>
      </c>
      <c r="P64" s="22">
        <v>-1</v>
      </c>
      <c r="R64" s="22">
        <v>4</v>
      </c>
      <c r="V64" s="2">
        <v>53</v>
      </c>
      <c r="W64" s="59">
        <v>17</v>
      </c>
      <c r="Y64" s="22">
        <v>-1</v>
      </c>
      <c r="AC64" s="73">
        <v>18</v>
      </c>
      <c r="AP64" s="22">
        <f t="shared" si="2"/>
        <v>106</v>
      </c>
    </row>
    <row r="65" spans="1:42">
      <c r="A65" s="4">
        <v>13</v>
      </c>
      <c r="B65" s="4" t="s">
        <v>89</v>
      </c>
      <c r="C65" s="10" t="s">
        <v>281</v>
      </c>
      <c r="D65" s="10"/>
      <c r="E65" s="10"/>
      <c r="H65" s="45">
        <v>1</v>
      </c>
      <c r="J65" s="22">
        <v>3</v>
      </c>
      <c r="N65" s="2">
        <v>8</v>
      </c>
      <c r="R65" s="22">
        <v>4</v>
      </c>
      <c r="V65" s="2">
        <v>51</v>
      </c>
      <c r="W65" s="59">
        <v>15</v>
      </c>
      <c r="AC65" s="73">
        <v>18</v>
      </c>
      <c r="AP65" s="22">
        <f t="shared" si="2"/>
        <v>100</v>
      </c>
    </row>
    <row r="66" spans="1:42">
      <c r="A66" s="4">
        <v>14</v>
      </c>
      <c r="B66" s="4" t="s">
        <v>90</v>
      </c>
      <c r="C66" s="10" t="s">
        <v>282</v>
      </c>
      <c r="D66" s="10"/>
      <c r="E66" s="10"/>
      <c r="H66" s="45">
        <v>1</v>
      </c>
      <c r="J66" s="22">
        <v>3</v>
      </c>
      <c r="N66" s="2">
        <v>11</v>
      </c>
      <c r="R66" s="22">
        <v>4</v>
      </c>
      <c r="V66" s="2">
        <v>38</v>
      </c>
      <c r="W66" s="59">
        <v>6</v>
      </c>
      <c r="AC66" s="73">
        <v>18</v>
      </c>
      <c r="AP66" s="22">
        <f t="shared" si="2"/>
        <v>81</v>
      </c>
    </row>
    <row r="67" spans="1:42">
      <c r="A67" s="4">
        <v>15</v>
      </c>
      <c r="B67" s="4" t="s">
        <v>91</v>
      </c>
      <c r="C67" s="10" t="s">
        <v>283</v>
      </c>
      <c r="D67" s="10"/>
      <c r="E67" s="10"/>
      <c r="H67" s="45">
        <v>2</v>
      </c>
      <c r="K67" s="2">
        <v>-1</v>
      </c>
      <c r="N67" s="2">
        <v>6</v>
      </c>
      <c r="P67" s="22">
        <v>-1</v>
      </c>
      <c r="S67" s="2">
        <v>-1</v>
      </c>
      <c r="T67" s="2">
        <v>-1</v>
      </c>
      <c r="U67" s="59">
        <v>-1</v>
      </c>
      <c r="V67" s="2">
        <v>0</v>
      </c>
      <c r="W67" s="59">
        <v>0</v>
      </c>
      <c r="Y67" s="22">
        <v>-1</v>
      </c>
      <c r="AA67" s="2">
        <v>-1</v>
      </c>
      <c r="AC67" s="73">
        <v>18</v>
      </c>
      <c r="AD67" s="22">
        <v>-1</v>
      </c>
      <c r="AE67" s="22">
        <v>-1</v>
      </c>
      <c r="AP67" s="22">
        <f>SUM(F67:AE67)</f>
        <v>17</v>
      </c>
    </row>
    <row r="68" spans="1:42">
      <c r="A68" s="4">
        <v>16</v>
      </c>
      <c r="B68" s="4" t="s">
        <v>92</v>
      </c>
      <c r="C68" s="10" t="s">
        <v>284</v>
      </c>
      <c r="D68" s="10"/>
      <c r="E68" s="10"/>
      <c r="H68" s="45">
        <v>2</v>
      </c>
      <c r="N68" s="2">
        <v>13</v>
      </c>
      <c r="R68" s="22">
        <v>4</v>
      </c>
      <c r="V68" s="2">
        <v>60</v>
      </c>
      <c r="W68" s="59">
        <v>15</v>
      </c>
      <c r="AC68" s="73">
        <v>18</v>
      </c>
      <c r="AD68" s="22">
        <v>-1</v>
      </c>
      <c r="AP68" s="22">
        <f t="shared" ref="AP68:AP81" si="3">SUM(F68:AC68)</f>
        <v>112</v>
      </c>
    </row>
    <row r="69" spans="1:42">
      <c r="A69" s="4">
        <v>17</v>
      </c>
      <c r="B69" s="4" t="s">
        <v>156</v>
      </c>
      <c r="C69" s="10" t="s">
        <v>285</v>
      </c>
      <c r="D69" s="10"/>
      <c r="E69" s="10"/>
      <c r="H69" s="45">
        <v>2</v>
      </c>
      <c r="K69" s="2">
        <v>-1</v>
      </c>
      <c r="N69" s="2">
        <v>9</v>
      </c>
      <c r="P69" s="22">
        <v>-1</v>
      </c>
      <c r="R69" s="22">
        <v>4</v>
      </c>
      <c r="S69" s="2">
        <v>-1</v>
      </c>
      <c r="V69" s="2">
        <v>51</v>
      </c>
      <c r="W69" s="59">
        <v>3</v>
      </c>
      <c r="Y69" s="22">
        <v>-1</v>
      </c>
      <c r="AC69" s="73">
        <v>18</v>
      </c>
      <c r="AP69" s="22">
        <f t="shared" si="3"/>
        <v>83</v>
      </c>
    </row>
    <row r="70" spans="1:42">
      <c r="A70" s="4">
        <v>18</v>
      </c>
      <c r="B70" s="4" t="s">
        <v>286</v>
      </c>
      <c r="C70" s="10" t="s">
        <v>287</v>
      </c>
      <c r="D70" s="10"/>
      <c r="E70" s="10"/>
      <c r="H70" s="45">
        <v>2</v>
      </c>
      <c r="N70" s="2">
        <v>15</v>
      </c>
      <c r="R70" s="22">
        <v>4</v>
      </c>
      <c r="V70" s="2">
        <v>43</v>
      </c>
      <c r="W70" s="59">
        <v>13</v>
      </c>
      <c r="AC70" s="73">
        <v>18</v>
      </c>
      <c r="AP70" s="22">
        <f t="shared" si="3"/>
        <v>95</v>
      </c>
    </row>
    <row r="71" spans="1:42">
      <c r="A71" s="4">
        <v>19</v>
      </c>
      <c r="B71" s="4" t="s">
        <v>93</v>
      </c>
      <c r="C71" s="10" t="s">
        <v>288</v>
      </c>
      <c r="D71" s="10"/>
      <c r="E71" s="10"/>
      <c r="H71" s="45">
        <v>2</v>
      </c>
      <c r="N71" s="2">
        <v>11</v>
      </c>
      <c r="R71" s="22">
        <v>4</v>
      </c>
      <c r="V71" s="2">
        <v>50</v>
      </c>
      <c r="W71" s="59">
        <v>10</v>
      </c>
      <c r="AC71" s="73">
        <v>18</v>
      </c>
      <c r="AP71" s="22">
        <f t="shared" si="3"/>
        <v>95</v>
      </c>
    </row>
    <row r="72" spans="1:42">
      <c r="A72" s="4">
        <v>20</v>
      </c>
      <c r="B72" s="4" t="s">
        <v>289</v>
      </c>
      <c r="C72" s="10" t="s">
        <v>290</v>
      </c>
      <c r="D72" s="10"/>
      <c r="E72" s="10"/>
      <c r="G72" s="22">
        <v>-1</v>
      </c>
      <c r="H72" s="45">
        <v>2</v>
      </c>
      <c r="N72" s="2">
        <v>15</v>
      </c>
      <c r="R72" s="22">
        <v>4</v>
      </c>
      <c r="S72" s="2">
        <v>0</v>
      </c>
      <c r="T72" s="2">
        <v>-1</v>
      </c>
      <c r="V72" s="2">
        <v>41</v>
      </c>
      <c r="W72" s="59">
        <v>15</v>
      </c>
      <c r="AC72" s="73">
        <v>18</v>
      </c>
      <c r="AE72" s="22">
        <v>-1</v>
      </c>
      <c r="AP72" s="22">
        <f t="shared" si="3"/>
        <v>93</v>
      </c>
    </row>
    <row r="73" spans="1:42">
      <c r="A73" s="4">
        <v>21</v>
      </c>
      <c r="B73" s="4" t="s">
        <v>94</v>
      </c>
      <c r="C73" s="10" t="s">
        <v>291</v>
      </c>
      <c r="D73" s="10"/>
      <c r="E73" s="10"/>
      <c r="H73" s="45">
        <v>2</v>
      </c>
      <c r="N73" s="2">
        <v>13</v>
      </c>
      <c r="R73" s="22">
        <v>4</v>
      </c>
      <c r="V73" s="2">
        <v>46</v>
      </c>
      <c r="W73" s="59">
        <v>12</v>
      </c>
      <c r="AA73" s="2">
        <v>-11</v>
      </c>
      <c r="AC73" s="73">
        <v>18</v>
      </c>
      <c r="AP73" s="22">
        <f t="shared" si="3"/>
        <v>84</v>
      </c>
    </row>
    <row r="74" spans="1:42">
      <c r="A74" s="4">
        <v>22</v>
      </c>
      <c r="B74" s="4" t="s">
        <v>95</v>
      </c>
      <c r="C74" s="10" t="s">
        <v>292</v>
      </c>
      <c r="D74" s="10"/>
      <c r="E74" s="10"/>
      <c r="H74" s="45">
        <v>2</v>
      </c>
      <c r="J74" s="22">
        <v>4</v>
      </c>
      <c r="N74" s="2">
        <v>13</v>
      </c>
      <c r="R74" s="22">
        <v>4</v>
      </c>
      <c r="S74" s="2">
        <v>-1</v>
      </c>
      <c r="V74" s="2">
        <v>52</v>
      </c>
      <c r="W74" s="59">
        <v>7</v>
      </c>
      <c r="AA74" s="2">
        <v>-1</v>
      </c>
      <c r="AC74" s="73">
        <v>18</v>
      </c>
      <c r="AP74" s="22">
        <f t="shared" si="3"/>
        <v>98</v>
      </c>
    </row>
    <row r="75" spans="1:42">
      <c r="A75" s="4">
        <v>23</v>
      </c>
      <c r="B75" s="4" t="s">
        <v>97</v>
      </c>
      <c r="C75" s="10" t="s">
        <v>293</v>
      </c>
      <c r="D75" s="10"/>
      <c r="E75" s="10"/>
      <c r="H75" s="45">
        <v>0</v>
      </c>
      <c r="J75" s="22">
        <v>3</v>
      </c>
      <c r="N75" s="2">
        <v>9</v>
      </c>
      <c r="R75" s="22">
        <v>4</v>
      </c>
      <c r="V75" s="2">
        <v>39</v>
      </c>
      <c r="W75" s="59">
        <v>3</v>
      </c>
      <c r="AC75" s="73">
        <v>18</v>
      </c>
      <c r="AP75" s="22">
        <f t="shared" si="3"/>
        <v>76</v>
      </c>
    </row>
    <row r="76" spans="1:42">
      <c r="A76" s="4">
        <v>24</v>
      </c>
      <c r="B76" s="4" t="s">
        <v>96</v>
      </c>
      <c r="C76" s="10" t="s">
        <v>294</v>
      </c>
      <c r="D76" s="10"/>
      <c r="E76" s="10"/>
      <c r="H76" s="45">
        <v>1</v>
      </c>
      <c r="J76" s="22">
        <v>3</v>
      </c>
      <c r="N76" s="2">
        <v>14</v>
      </c>
      <c r="R76" s="22">
        <v>4</v>
      </c>
      <c r="V76" s="2">
        <v>31</v>
      </c>
      <c r="W76" s="59">
        <v>6</v>
      </c>
      <c r="AC76" s="73">
        <v>18</v>
      </c>
      <c r="AE76" s="22">
        <v>-1</v>
      </c>
      <c r="AP76" s="22">
        <f t="shared" si="3"/>
        <v>77</v>
      </c>
    </row>
    <row r="77" spans="1:42">
      <c r="A77" s="4">
        <v>25</v>
      </c>
      <c r="B77" s="4" t="s">
        <v>295</v>
      </c>
      <c r="C77" s="10" t="s">
        <v>296</v>
      </c>
      <c r="D77" s="10"/>
      <c r="E77" s="10"/>
      <c r="H77" s="45">
        <v>2</v>
      </c>
      <c r="J77" s="22">
        <v>5</v>
      </c>
      <c r="N77" s="2">
        <v>16</v>
      </c>
      <c r="P77" s="22">
        <v>-1</v>
      </c>
      <c r="R77" s="22">
        <v>4</v>
      </c>
      <c r="V77" s="2">
        <v>38</v>
      </c>
      <c r="W77" s="59">
        <v>15</v>
      </c>
      <c r="Y77" s="22">
        <v>-1</v>
      </c>
      <c r="AC77" s="73">
        <v>18</v>
      </c>
      <c r="AP77" s="22">
        <f t="shared" si="3"/>
        <v>96</v>
      </c>
    </row>
    <row r="78" spans="1:42">
      <c r="A78" s="4">
        <v>26</v>
      </c>
      <c r="B78" s="4" t="s">
        <v>313</v>
      </c>
      <c r="C78" s="10" t="s">
        <v>297</v>
      </c>
      <c r="D78" s="10"/>
      <c r="E78" s="10"/>
      <c r="H78" s="45">
        <v>2</v>
      </c>
      <c r="N78" s="2">
        <v>12</v>
      </c>
      <c r="R78" s="22">
        <v>4</v>
      </c>
      <c r="V78" s="2">
        <v>33</v>
      </c>
      <c r="W78" s="59">
        <v>5</v>
      </c>
      <c r="AC78" s="73">
        <v>18</v>
      </c>
      <c r="AD78" s="22">
        <v>-1</v>
      </c>
      <c r="AE78" s="22">
        <v>-1</v>
      </c>
      <c r="AP78" s="22">
        <f t="shared" si="3"/>
        <v>74</v>
      </c>
    </row>
    <row r="79" spans="1:42">
      <c r="A79" s="4">
        <v>27</v>
      </c>
      <c r="B79" s="4" t="s">
        <v>298</v>
      </c>
      <c r="C79" s="10" t="s">
        <v>299</v>
      </c>
      <c r="D79" s="10"/>
      <c r="E79" s="10"/>
      <c r="H79" s="45">
        <v>2</v>
      </c>
      <c r="N79" s="2">
        <v>9</v>
      </c>
      <c r="R79" s="22">
        <v>4</v>
      </c>
      <c r="V79" s="2">
        <v>39</v>
      </c>
      <c r="W79" s="59">
        <v>15</v>
      </c>
      <c r="AC79" s="73">
        <v>18</v>
      </c>
      <c r="AD79" s="22">
        <v>-1</v>
      </c>
      <c r="AP79" s="22">
        <f t="shared" si="3"/>
        <v>87</v>
      </c>
    </row>
    <row r="80" spans="1:42">
      <c r="A80" s="4">
        <v>28</v>
      </c>
      <c r="B80" s="4" t="s">
        <v>314</v>
      </c>
      <c r="C80" s="10" t="s">
        <v>300</v>
      </c>
      <c r="D80" s="10"/>
      <c r="E80" s="10"/>
      <c r="F80" s="22">
        <v>-1</v>
      </c>
      <c r="H80" s="45">
        <v>0</v>
      </c>
      <c r="I80" s="22">
        <v>-1</v>
      </c>
      <c r="J80" s="22">
        <v>5</v>
      </c>
      <c r="N80" s="2">
        <v>5</v>
      </c>
      <c r="R80" s="22">
        <v>4</v>
      </c>
      <c r="V80" s="2">
        <v>41</v>
      </c>
      <c r="W80" s="59">
        <v>0</v>
      </c>
      <c r="AA80" s="2">
        <v>-1</v>
      </c>
      <c r="AC80" s="73">
        <v>18</v>
      </c>
      <c r="AP80" s="22">
        <f t="shared" si="3"/>
        <v>70</v>
      </c>
    </row>
    <row r="81" spans="1:42">
      <c r="A81" s="4">
        <v>29</v>
      </c>
      <c r="B81" s="4" t="s">
        <v>315</v>
      </c>
      <c r="C81" s="10" t="s">
        <v>301</v>
      </c>
      <c r="D81" s="10"/>
      <c r="E81" s="10"/>
      <c r="H81" s="45">
        <v>2</v>
      </c>
      <c r="J81" s="22">
        <v>5</v>
      </c>
      <c r="N81" s="2">
        <v>12</v>
      </c>
      <c r="R81" s="22">
        <v>4</v>
      </c>
      <c r="V81" s="2">
        <v>50</v>
      </c>
      <c r="W81" s="59">
        <v>11</v>
      </c>
      <c r="AC81" s="73">
        <v>18</v>
      </c>
      <c r="AP81" s="22">
        <f t="shared" si="3"/>
        <v>102</v>
      </c>
    </row>
    <row r="82" spans="1:42">
      <c r="A82" s="4">
        <v>30</v>
      </c>
      <c r="B82" s="4" t="s">
        <v>302</v>
      </c>
      <c r="C82" s="10" t="s">
        <v>303</v>
      </c>
      <c r="D82" s="10"/>
      <c r="E82" s="10"/>
      <c r="F82" s="22">
        <v>-1</v>
      </c>
      <c r="G82" s="22">
        <v>-1</v>
      </c>
      <c r="H82" s="45">
        <v>0</v>
      </c>
      <c r="I82" s="22">
        <v>-1</v>
      </c>
      <c r="K82" s="2">
        <v>-1</v>
      </c>
      <c r="M82" s="2">
        <v>-1</v>
      </c>
      <c r="N82" s="2">
        <v>0</v>
      </c>
      <c r="P82" s="22">
        <v>-1</v>
      </c>
      <c r="R82" s="22">
        <v>0</v>
      </c>
      <c r="S82" s="2">
        <v>-1</v>
      </c>
      <c r="T82" s="2">
        <v>-1</v>
      </c>
      <c r="U82" s="59">
        <v>-1</v>
      </c>
      <c r="V82" s="2">
        <v>0</v>
      </c>
      <c r="W82" s="59">
        <v>0</v>
      </c>
      <c r="Y82" s="22">
        <v>-1</v>
      </c>
      <c r="AA82" s="2">
        <v>-1</v>
      </c>
      <c r="AC82" s="73">
        <v>18</v>
      </c>
      <c r="AD82" s="22">
        <v>-1</v>
      </c>
      <c r="AE82" s="22">
        <v>-1</v>
      </c>
      <c r="AP82" s="22">
        <f>SUM(F82:AE82)</f>
        <v>5</v>
      </c>
    </row>
    <row r="83" spans="1:42">
      <c r="A83" s="4">
        <v>31</v>
      </c>
      <c r="B83" s="4" t="s">
        <v>316</v>
      </c>
      <c r="C83" s="10" t="s">
        <v>304</v>
      </c>
      <c r="D83" s="10"/>
      <c r="E83" s="10"/>
      <c r="H83" s="45">
        <v>2</v>
      </c>
      <c r="J83" s="22">
        <v>5</v>
      </c>
      <c r="K83" s="2">
        <v>-1</v>
      </c>
      <c r="N83" s="2">
        <v>12</v>
      </c>
      <c r="R83" s="22">
        <v>4</v>
      </c>
      <c r="V83" s="2">
        <v>60</v>
      </c>
      <c r="W83" s="59">
        <v>13</v>
      </c>
      <c r="AC83" s="73">
        <v>18</v>
      </c>
      <c r="AD83" s="22">
        <v>-1</v>
      </c>
      <c r="AP83" s="22">
        <f t="shared" ref="AP83:AP91" si="4">SUM(F83:AC83)</f>
        <v>113</v>
      </c>
    </row>
    <row r="84" spans="1:42">
      <c r="A84" s="4">
        <v>32</v>
      </c>
      <c r="B84" s="4" t="s">
        <v>317</v>
      </c>
      <c r="C84" s="10" t="s">
        <v>305</v>
      </c>
      <c r="D84" s="10"/>
      <c r="E84" s="10"/>
      <c r="H84" s="45">
        <v>2</v>
      </c>
      <c r="J84" s="22">
        <v>5</v>
      </c>
      <c r="N84" s="2">
        <v>15</v>
      </c>
      <c r="R84" s="22">
        <v>4</v>
      </c>
      <c r="V84" s="2">
        <v>46</v>
      </c>
      <c r="W84" s="59">
        <v>13</v>
      </c>
      <c r="AC84" s="73">
        <v>18</v>
      </c>
      <c r="AD84" s="22">
        <v>-1</v>
      </c>
      <c r="AP84" s="22">
        <f t="shared" si="4"/>
        <v>103</v>
      </c>
    </row>
    <row r="85" spans="1:42">
      <c r="A85" s="4">
        <v>33</v>
      </c>
      <c r="B85" s="4" t="s">
        <v>318</v>
      </c>
      <c r="C85" s="10" t="s">
        <v>306</v>
      </c>
      <c r="D85" s="10"/>
      <c r="E85" s="10"/>
      <c r="H85" s="45">
        <v>0</v>
      </c>
      <c r="I85" s="22">
        <v>-1</v>
      </c>
      <c r="N85" s="2">
        <v>7</v>
      </c>
      <c r="P85" s="22">
        <v>-1</v>
      </c>
      <c r="R85" s="22">
        <v>4</v>
      </c>
      <c r="V85" s="2">
        <v>40</v>
      </c>
      <c r="W85" s="59">
        <v>5</v>
      </c>
      <c r="AC85" s="73">
        <v>18</v>
      </c>
      <c r="AP85" s="22">
        <f t="shared" si="4"/>
        <v>72</v>
      </c>
    </row>
    <row r="86" spans="1:42">
      <c r="A86" s="4">
        <v>34</v>
      </c>
      <c r="B86" s="4" t="s">
        <v>319</v>
      </c>
      <c r="C86" s="10" t="s">
        <v>307</v>
      </c>
      <c r="D86" s="10"/>
      <c r="E86" s="10"/>
      <c r="H86" s="45">
        <v>0</v>
      </c>
      <c r="I86" s="22">
        <v>-1</v>
      </c>
      <c r="J86" s="22">
        <v>4</v>
      </c>
      <c r="N86" s="2">
        <v>7</v>
      </c>
      <c r="R86" s="22">
        <v>4</v>
      </c>
      <c r="S86" s="2">
        <v>-1</v>
      </c>
      <c r="T86" s="2">
        <v>-1</v>
      </c>
      <c r="U86" s="59">
        <v>-1</v>
      </c>
      <c r="V86" s="2">
        <v>0</v>
      </c>
      <c r="W86" s="59">
        <v>2</v>
      </c>
      <c r="Y86" s="22">
        <v>-1</v>
      </c>
      <c r="AC86" s="73">
        <v>18</v>
      </c>
      <c r="AP86" s="22">
        <f t="shared" si="4"/>
        <v>30</v>
      </c>
    </row>
    <row r="87" spans="1:42">
      <c r="A87" s="4">
        <v>35</v>
      </c>
      <c r="B87" s="4" t="s">
        <v>320</v>
      </c>
      <c r="C87" s="10" t="s">
        <v>308</v>
      </c>
      <c r="D87" s="10"/>
      <c r="E87" s="10"/>
      <c r="H87" s="45">
        <v>2</v>
      </c>
      <c r="J87" s="22">
        <v>4</v>
      </c>
      <c r="M87" s="2">
        <v>-1</v>
      </c>
      <c r="N87" s="2">
        <v>0</v>
      </c>
      <c r="R87" s="22">
        <v>4</v>
      </c>
      <c r="V87" s="2">
        <v>54</v>
      </c>
      <c r="W87" s="59">
        <v>8</v>
      </c>
      <c r="AA87" s="2">
        <v>-1</v>
      </c>
      <c r="AC87" s="73">
        <v>18</v>
      </c>
      <c r="AD87" s="22">
        <v>-1</v>
      </c>
      <c r="AP87" s="22">
        <f t="shared" si="4"/>
        <v>88</v>
      </c>
    </row>
    <row r="88" spans="1:42">
      <c r="A88" s="4">
        <v>36</v>
      </c>
      <c r="B88" s="4" t="s">
        <v>321</v>
      </c>
      <c r="C88" s="10" t="s">
        <v>309</v>
      </c>
      <c r="D88" s="10"/>
      <c r="E88" s="10"/>
      <c r="H88" s="45">
        <v>2</v>
      </c>
      <c r="N88" s="2">
        <v>8</v>
      </c>
      <c r="R88" s="22">
        <v>4</v>
      </c>
      <c r="V88" s="2">
        <v>34</v>
      </c>
      <c r="W88" s="59">
        <v>2</v>
      </c>
      <c r="AC88" s="73">
        <v>18</v>
      </c>
      <c r="AD88" s="22">
        <v>-1</v>
      </c>
      <c r="AP88" s="22">
        <f t="shared" si="4"/>
        <v>68</v>
      </c>
    </row>
    <row r="89" spans="1:42">
      <c r="A89" s="4">
        <v>37</v>
      </c>
      <c r="B89" s="4" t="s">
        <v>180</v>
      </c>
      <c r="C89" s="10" t="s">
        <v>181</v>
      </c>
      <c r="D89" s="10"/>
      <c r="E89" s="10"/>
      <c r="H89" s="45">
        <v>0</v>
      </c>
      <c r="I89" s="22">
        <v>-1</v>
      </c>
      <c r="N89" s="2">
        <v>9</v>
      </c>
      <c r="P89" s="22">
        <v>-1</v>
      </c>
      <c r="R89" s="22">
        <v>4</v>
      </c>
      <c r="V89" s="2">
        <v>24</v>
      </c>
      <c r="W89" s="59">
        <v>10</v>
      </c>
      <c r="AC89" s="73">
        <v>18</v>
      </c>
      <c r="AP89" s="22">
        <f t="shared" si="4"/>
        <v>63</v>
      </c>
    </row>
    <row r="90" spans="1:42">
      <c r="A90" s="4">
        <v>38</v>
      </c>
      <c r="B90" s="4" t="s">
        <v>322</v>
      </c>
      <c r="C90" s="10" t="s">
        <v>310</v>
      </c>
      <c r="D90" s="10"/>
      <c r="E90" s="10"/>
      <c r="H90" s="45">
        <v>2</v>
      </c>
      <c r="N90" s="2">
        <v>15</v>
      </c>
      <c r="R90" s="22">
        <v>4</v>
      </c>
      <c r="V90" s="2">
        <v>51</v>
      </c>
      <c r="W90" s="59">
        <v>11</v>
      </c>
      <c r="AC90" s="73">
        <v>18</v>
      </c>
      <c r="AE90" s="22">
        <v>-1</v>
      </c>
      <c r="AP90" s="22">
        <f t="shared" si="4"/>
        <v>101</v>
      </c>
    </row>
    <row r="91" spans="1:42">
      <c r="A91" s="31">
        <v>39</v>
      </c>
      <c r="B91" s="31" t="s">
        <v>174</v>
      </c>
      <c r="C91" s="32" t="s">
        <v>175</v>
      </c>
      <c r="D91" s="32"/>
      <c r="E91" s="32"/>
      <c r="H91" s="45">
        <v>2</v>
      </c>
      <c r="J91" s="22">
        <v>5</v>
      </c>
      <c r="N91" s="2">
        <v>17</v>
      </c>
      <c r="R91" s="22">
        <v>4</v>
      </c>
      <c r="V91" s="2">
        <v>65</v>
      </c>
      <c r="W91" s="59">
        <v>18</v>
      </c>
      <c r="AC91" s="73">
        <v>18</v>
      </c>
      <c r="AP91" s="22">
        <f t="shared" si="4"/>
        <v>129</v>
      </c>
    </row>
    <row r="92" spans="1:42">
      <c r="AC92" s="73">
        <v>18</v>
      </c>
      <c r="AP92" s="22"/>
    </row>
    <row r="93" spans="1:42">
      <c r="AP93" s="22"/>
    </row>
    <row r="94" spans="1:42">
      <c r="AP94" s="22"/>
    </row>
    <row r="95" spans="1:42">
      <c r="AP95" s="22"/>
    </row>
    <row r="96" spans="1:42">
      <c r="AP96" s="22"/>
    </row>
  </sheetData>
  <mergeCells count="4">
    <mergeCell ref="A4:C4"/>
    <mergeCell ref="A5:C5"/>
    <mergeCell ref="A50:C50"/>
    <mergeCell ref="A51:C51"/>
  </mergeCells>
  <phoneticPr fontId="4" type="noConversion"/>
  <pageMargins left="0.75" right="0.25" top="0.25" bottom="0.5" header="0.25" footer="0.2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2014-11-13T20:54:12Z</cp:lastPrinted>
  <dcterms:created xsi:type="dcterms:W3CDTF">2014-10-01T23:52:10Z</dcterms:created>
  <dcterms:modified xsi:type="dcterms:W3CDTF">2014-11-25T19:20:07Z</dcterms:modified>
</cp:coreProperties>
</file>